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https://d.docs.live.net/3f3a60642a57021a/Desktop/CHarentsavan final grant/"/>
    </mc:Choice>
  </mc:AlternateContent>
  <xr:revisionPtr revIDLastSave="0" documentId="13_ncr:1_{6919252C-01D8-4ECC-8880-412EF806BE0E}" xr6:coauthVersionLast="47" xr6:coauthVersionMax="47" xr10:uidLastSave="{00000000-0000-0000-0000-000000000000}"/>
  <bookViews>
    <workbookView xWindow="-108" yWindow="-108" windowWidth="23256" windowHeight="12576" xr2:uid="{00000000-000D-0000-FFFF-FFFF00000000}"/>
  </bookViews>
  <sheets>
    <sheet name="1. Budget_300000 EUR_EU4Culture" sheetId="1" r:id="rId1"/>
    <sheet name="2. Budget_Co financing" sheetId="7" r:id="rId2"/>
    <sheet name="3.  Expected sources of funding" sheetId="6" r:id="rId3"/>
  </sheets>
  <definedNames>
    <definedName name="_xlnm.Print_Area" localSheetId="0">'1. Budget_300000 EUR_EU4Culture'!$A$1:$I$103</definedName>
    <definedName name="_xlnm.Print_Area" localSheetId="1">'2. Budget_Co financing'!$A$1:$E$40</definedName>
    <definedName name="_xlnm.Print_Area" localSheetId="2">'3.  Expected sources of funding'!$A$1:$D$35</definedName>
    <definedName name="Z_913EDF2B_D796_4451_9DB9_A902841B443B_.wvu.PrintArea" localSheetId="0" hidden="1">'1. Budget_300000 EUR_EU4Culture'!$A$1:$I$99</definedName>
    <definedName name="Z_913EDF2B_D796_4451_9DB9_A902841B443B_.wvu.PrintArea" localSheetId="1" hidden="1">'2. Budget_Co financing'!$A$1:$E$39</definedName>
    <definedName name="Z_F1BDF3DC_3A5A_4306_8C8E_CE2E405ED839_.wvu.PrintArea" localSheetId="0" hidden="1">'1. Budget_300000 EUR_EU4Culture'!$A$1:$I$99</definedName>
    <definedName name="Z_F1BDF3DC_3A5A_4306_8C8E_CE2E405ED839_.wvu.PrintArea" localSheetId="1" hidden="1">'2. Budget_Co financing'!$A$1:$E$39</definedName>
  </definedNames>
  <calcPr calcId="191029" calcOnSave="0"/>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3" i="1" l="1"/>
  <c r="E28" i="1"/>
  <c r="E61" i="1"/>
  <c r="Q89" i="1"/>
  <c r="M89" i="1"/>
  <c r="I89" i="1"/>
  <c r="E89" i="1"/>
  <c r="E82" i="1"/>
  <c r="E44" i="1" l="1"/>
  <c r="E43" i="1"/>
  <c r="E42" i="1"/>
  <c r="E31" i="1"/>
  <c r="E27" i="1"/>
  <c r="E26" i="1"/>
  <c r="E25" i="1"/>
  <c r="E23" i="1"/>
  <c r="E22" i="1"/>
  <c r="E20" i="1"/>
  <c r="E19" i="1"/>
  <c r="E16" i="1"/>
  <c r="E15" i="1"/>
  <c r="E14" i="1"/>
  <c r="E12" i="1"/>
  <c r="E11" i="1"/>
  <c r="E10" i="1"/>
  <c r="E8" i="1"/>
  <c r="E7" i="1"/>
  <c r="E6" i="1"/>
  <c r="E38" i="7"/>
  <c r="E33" i="7"/>
  <c r="E28" i="7"/>
  <c r="E23" i="7"/>
  <c r="E18" i="7"/>
  <c r="E13" i="7"/>
  <c r="E39" i="7" s="1"/>
  <c r="E37" i="7"/>
  <c r="E36" i="7"/>
  <c r="E35" i="7"/>
  <c r="E31" i="7"/>
  <c r="E32" i="7"/>
  <c r="E30" i="7"/>
  <c r="E27" i="7"/>
  <c r="E26" i="7"/>
  <c r="E25" i="7"/>
  <c r="E22" i="7"/>
  <c r="E21" i="7"/>
  <c r="E20" i="7"/>
  <c r="E17" i="7"/>
  <c r="E16" i="7"/>
  <c r="E15" i="7"/>
  <c r="E12" i="7"/>
  <c r="E11" i="7"/>
  <c r="E10" i="7"/>
  <c r="E8" i="7"/>
  <c r="E7" i="7"/>
  <c r="E6" i="7"/>
  <c r="E100" i="1" l="1"/>
  <c r="C19" i="6" s="1"/>
  <c r="E98" i="1"/>
  <c r="C20" i="6" s="1"/>
  <c r="E83" i="1"/>
  <c r="Q92" i="1"/>
  <c r="Q91" i="1"/>
  <c r="Q88" i="1"/>
  <c r="Q87" i="1"/>
  <c r="Q83" i="1"/>
  <c r="Q82" i="1"/>
  <c r="Q80" i="1"/>
  <c r="Q79" i="1"/>
  <c r="Q78" i="1"/>
  <c r="Q76" i="1"/>
  <c r="Q74" i="1"/>
  <c r="Q73" i="1"/>
  <c r="Q71" i="1"/>
  <c r="Q69" i="1"/>
  <c r="Q67" i="1"/>
  <c r="Q66" i="1"/>
  <c r="Q64" i="1"/>
  <c r="Q60" i="1"/>
  <c r="Q59" i="1"/>
  <c r="Q58" i="1"/>
  <c r="Q56" i="1"/>
  <c r="Q54" i="1"/>
  <c r="Q49" i="1"/>
  <c r="Q48" i="1"/>
  <c r="Q44" i="1"/>
  <c r="Q43" i="1"/>
  <c r="Q42" i="1"/>
  <c r="Q37" i="1"/>
  <c r="Q36" i="1"/>
  <c r="Q35" i="1"/>
  <c r="Q33" i="1"/>
  <c r="Q32" i="1"/>
  <c r="Q31" i="1"/>
  <c r="Q27" i="1"/>
  <c r="Q26" i="1"/>
  <c r="Q25" i="1"/>
  <c r="Q23" i="1"/>
  <c r="Q22" i="1"/>
  <c r="Q20" i="1"/>
  <c r="Q19" i="1"/>
  <c r="Q16" i="1"/>
  <c r="Q15" i="1"/>
  <c r="Q14" i="1"/>
  <c r="Q12" i="1"/>
  <c r="Q11" i="1"/>
  <c r="Q10" i="1"/>
  <c r="Q8" i="1"/>
  <c r="Q7" i="1"/>
  <c r="Q6" i="1"/>
  <c r="M92" i="1"/>
  <c r="M91" i="1"/>
  <c r="M88" i="1"/>
  <c r="M87" i="1"/>
  <c r="M83" i="1"/>
  <c r="M82" i="1"/>
  <c r="M80" i="1"/>
  <c r="M79" i="1"/>
  <c r="M78" i="1"/>
  <c r="M76" i="1"/>
  <c r="M74" i="1"/>
  <c r="M73" i="1"/>
  <c r="M71" i="1"/>
  <c r="M69" i="1"/>
  <c r="M67" i="1"/>
  <c r="M66" i="1"/>
  <c r="M64" i="1"/>
  <c r="M60" i="1"/>
  <c r="M59" i="1"/>
  <c r="M58" i="1"/>
  <c r="M56" i="1"/>
  <c r="M54" i="1"/>
  <c r="M49" i="1"/>
  <c r="M48" i="1"/>
  <c r="M44" i="1"/>
  <c r="M43" i="1"/>
  <c r="M42" i="1"/>
  <c r="M37" i="1"/>
  <c r="M36" i="1"/>
  <c r="M35" i="1"/>
  <c r="M33" i="1"/>
  <c r="M32" i="1"/>
  <c r="M31" i="1"/>
  <c r="M27" i="1"/>
  <c r="M26" i="1"/>
  <c r="M25" i="1"/>
  <c r="M23" i="1"/>
  <c r="M22" i="1"/>
  <c r="M20" i="1"/>
  <c r="M19" i="1"/>
  <c r="M16" i="1"/>
  <c r="M15" i="1"/>
  <c r="M14" i="1"/>
  <c r="M12" i="1"/>
  <c r="M11" i="1"/>
  <c r="M10" i="1"/>
  <c r="M8" i="1"/>
  <c r="M7" i="1"/>
  <c r="M6" i="1"/>
  <c r="E35" i="1"/>
  <c r="F35" i="1"/>
  <c r="J35" i="1" s="1"/>
  <c r="N35" i="1" s="1"/>
  <c r="I35" i="1"/>
  <c r="I6" i="1"/>
  <c r="F69" i="1"/>
  <c r="J69" i="1" s="1"/>
  <c r="N69" i="1" s="1"/>
  <c r="E69" i="1"/>
  <c r="Q93" i="1" l="1"/>
  <c r="Q61" i="1"/>
  <c r="Q28" i="1"/>
  <c r="Q38" i="1"/>
  <c r="C9" i="6"/>
  <c r="M50" i="1"/>
  <c r="M28" i="1"/>
  <c r="Q84" i="1"/>
  <c r="Q94" i="1" s="1"/>
  <c r="M38" i="1"/>
  <c r="Q50" i="1"/>
  <c r="M84" i="1"/>
  <c r="M61" i="1"/>
  <c r="M93" i="1"/>
  <c r="I69" i="1"/>
  <c r="M94" i="1" l="1"/>
  <c r="M96" i="1" s="1"/>
  <c r="M99" i="1" s="1"/>
  <c r="M101" i="1" s="1"/>
  <c r="Q96" i="1"/>
  <c r="Q99" i="1" s="1"/>
  <c r="Q101" i="1" s="1"/>
  <c r="F54" i="1" l="1"/>
  <c r="J54" i="1" s="1"/>
  <c r="N54" i="1" s="1"/>
  <c r="E54" i="1"/>
  <c r="I54" i="1" l="1"/>
  <c r="F92" i="1" l="1"/>
  <c r="J92" i="1" s="1"/>
  <c r="N92" i="1" s="1"/>
  <c r="E92" i="1"/>
  <c r="F91" i="1"/>
  <c r="J91" i="1" s="1"/>
  <c r="N91" i="1" s="1"/>
  <c r="E91" i="1"/>
  <c r="F88" i="1"/>
  <c r="J88" i="1" s="1"/>
  <c r="N88" i="1" s="1"/>
  <c r="E88" i="1"/>
  <c r="F87" i="1"/>
  <c r="J87" i="1" s="1"/>
  <c r="N87" i="1" s="1"/>
  <c r="E87" i="1"/>
  <c r="F83" i="1"/>
  <c r="J83" i="1" s="1"/>
  <c r="N83" i="1" s="1"/>
  <c r="F82" i="1"/>
  <c r="J82" i="1" s="1"/>
  <c r="N82" i="1" s="1"/>
  <c r="F80" i="1"/>
  <c r="J80" i="1" s="1"/>
  <c r="N80" i="1" s="1"/>
  <c r="F79" i="1"/>
  <c r="J79" i="1" s="1"/>
  <c r="N79" i="1" s="1"/>
  <c r="E79" i="1"/>
  <c r="F78" i="1"/>
  <c r="J78" i="1" s="1"/>
  <c r="N78" i="1" s="1"/>
  <c r="E78" i="1"/>
  <c r="E84" i="1" s="1"/>
  <c r="F76" i="1"/>
  <c r="J76" i="1" s="1"/>
  <c r="N76" i="1" s="1"/>
  <c r="F74" i="1"/>
  <c r="J74" i="1" s="1"/>
  <c r="N74" i="1" s="1"/>
  <c r="E74" i="1"/>
  <c r="F73" i="1"/>
  <c r="J73" i="1" s="1"/>
  <c r="N73" i="1" s="1"/>
  <c r="E73" i="1"/>
  <c r="F71" i="1"/>
  <c r="J71" i="1" s="1"/>
  <c r="N71" i="1" s="1"/>
  <c r="E71" i="1"/>
  <c r="F67" i="1"/>
  <c r="J67" i="1" s="1"/>
  <c r="N67" i="1" s="1"/>
  <c r="E67" i="1"/>
  <c r="F66" i="1"/>
  <c r="J66" i="1" s="1"/>
  <c r="N66" i="1" s="1"/>
  <c r="E66" i="1"/>
  <c r="F64" i="1"/>
  <c r="J64" i="1" s="1"/>
  <c r="N64" i="1" s="1"/>
  <c r="E64" i="1"/>
  <c r="F60" i="1"/>
  <c r="J60" i="1" s="1"/>
  <c r="N60" i="1" s="1"/>
  <c r="E60" i="1"/>
  <c r="F59" i="1"/>
  <c r="J59" i="1" s="1"/>
  <c r="N59" i="1" s="1"/>
  <c r="E59" i="1"/>
  <c r="F58" i="1"/>
  <c r="J58" i="1" s="1"/>
  <c r="N58" i="1" s="1"/>
  <c r="E58" i="1"/>
  <c r="F56" i="1"/>
  <c r="J56" i="1" s="1"/>
  <c r="N56" i="1" s="1"/>
  <c r="E56" i="1"/>
  <c r="F49" i="1"/>
  <c r="J49" i="1" s="1"/>
  <c r="N49" i="1" s="1"/>
  <c r="F48" i="1"/>
  <c r="J48" i="1" s="1"/>
  <c r="N48" i="1" s="1"/>
  <c r="E48" i="1"/>
  <c r="E50" i="1" s="1"/>
  <c r="E94" i="1" s="1"/>
  <c r="E96" i="1" s="1"/>
  <c r="F44" i="1"/>
  <c r="J44" i="1" s="1"/>
  <c r="N44" i="1" s="1"/>
  <c r="F43" i="1"/>
  <c r="J43" i="1" s="1"/>
  <c r="N43" i="1" s="1"/>
  <c r="F42" i="1"/>
  <c r="J42" i="1" s="1"/>
  <c r="N42" i="1" s="1"/>
  <c r="F37" i="1"/>
  <c r="J37" i="1" s="1"/>
  <c r="N37" i="1" s="1"/>
  <c r="E37" i="1"/>
  <c r="F36" i="1"/>
  <c r="J36" i="1" s="1"/>
  <c r="N36" i="1" s="1"/>
  <c r="E36" i="1"/>
  <c r="F33" i="1"/>
  <c r="J33" i="1" s="1"/>
  <c r="N33" i="1" s="1"/>
  <c r="E33" i="1"/>
  <c r="F32" i="1"/>
  <c r="J32" i="1" s="1"/>
  <c r="N32" i="1" s="1"/>
  <c r="E32" i="1"/>
  <c r="F31" i="1"/>
  <c r="J31" i="1" s="1"/>
  <c r="N31" i="1" s="1"/>
  <c r="F27" i="1"/>
  <c r="J27" i="1" s="1"/>
  <c r="N27" i="1" s="1"/>
  <c r="F26" i="1"/>
  <c r="J26" i="1" s="1"/>
  <c r="N26" i="1" s="1"/>
  <c r="F25" i="1"/>
  <c r="J25" i="1" s="1"/>
  <c r="N25" i="1" s="1"/>
  <c r="F23" i="1"/>
  <c r="J23" i="1" s="1"/>
  <c r="N23" i="1" s="1"/>
  <c r="F22" i="1"/>
  <c r="J22" i="1" s="1"/>
  <c r="N22" i="1" s="1"/>
  <c r="F20" i="1"/>
  <c r="J20" i="1" s="1"/>
  <c r="N20" i="1" s="1"/>
  <c r="F19" i="1"/>
  <c r="J19" i="1" s="1"/>
  <c r="N19" i="1" s="1"/>
  <c r="F16" i="1"/>
  <c r="J16" i="1" s="1"/>
  <c r="N16" i="1" s="1"/>
  <c r="F15" i="1"/>
  <c r="J15" i="1" s="1"/>
  <c r="N15" i="1" s="1"/>
  <c r="F14" i="1"/>
  <c r="J14" i="1" s="1"/>
  <c r="N14" i="1" s="1"/>
  <c r="F12" i="1"/>
  <c r="J12" i="1" s="1"/>
  <c r="N12" i="1" s="1"/>
  <c r="F11" i="1"/>
  <c r="J11" i="1" s="1"/>
  <c r="N11" i="1" s="1"/>
  <c r="F10" i="1"/>
  <c r="J10" i="1" s="1"/>
  <c r="N10" i="1" s="1"/>
  <c r="F8" i="1"/>
  <c r="J8" i="1" s="1"/>
  <c r="N8" i="1" s="1"/>
  <c r="F7" i="1"/>
  <c r="J7" i="1" s="1"/>
  <c r="N7" i="1" s="1"/>
  <c r="F6" i="1"/>
  <c r="J6" i="1" s="1"/>
  <c r="N6" i="1" s="1"/>
  <c r="E38" i="1" l="1"/>
  <c r="I48" i="1"/>
  <c r="I8" i="1"/>
  <c r="I7" i="1"/>
  <c r="I19" i="1"/>
  <c r="I92" i="1"/>
  <c r="I23" i="1"/>
  <c r="I64" i="1"/>
  <c r="I67" i="1"/>
  <c r="I32" i="1"/>
  <c r="I71" i="1"/>
  <c r="I12" i="1"/>
  <c r="I20" i="1"/>
  <c r="I74" i="1"/>
  <c r="I11" i="1"/>
  <c r="I31" i="1"/>
  <c r="I91" i="1"/>
  <c r="I60" i="1"/>
  <c r="I87" i="1"/>
  <c r="I58" i="1"/>
  <c r="I44" i="1"/>
  <c r="I10" i="1"/>
  <c r="I25" i="1"/>
  <c r="I49" i="1"/>
  <c r="I27" i="1"/>
  <c r="I59" i="1"/>
  <c r="I73" i="1"/>
  <c r="I79" i="1"/>
  <c r="I42" i="1"/>
  <c r="I33" i="1"/>
  <c r="I66" i="1"/>
  <c r="E80" i="1"/>
  <c r="I80" i="1"/>
  <c r="I26" i="1"/>
  <c r="I78" i="1"/>
  <c r="I43" i="1"/>
  <c r="E76" i="1"/>
  <c r="I14" i="1"/>
  <c r="I82" i="1"/>
  <c r="I22" i="1"/>
  <c r="I88" i="1"/>
  <c r="I15" i="1"/>
  <c r="E49" i="1"/>
  <c r="I76" i="1"/>
  <c r="I83" i="1"/>
  <c r="I93" i="1" l="1"/>
  <c r="I56" i="1"/>
  <c r="I61" i="1" s="1"/>
  <c r="I84" i="1"/>
  <c r="I36" i="1"/>
  <c r="I37" i="1"/>
  <c r="I16" i="1"/>
  <c r="I28" i="1" s="1"/>
  <c r="I50" i="1"/>
  <c r="E99" i="1" l="1"/>
  <c r="E101" i="1" s="1"/>
  <c r="I38" i="1"/>
  <c r="I94" i="1" s="1"/>
  <c r="I96" i="1" l="1"/>
  <c r="I99" i="1" s="1"/>
  <c r="I101" i="1" s="1"/>
  <c r="C26" i="6" l="1"/>
  <c r="C7" i="6" l="1"/>
  <c r="C22" i="6" s="1"/>
  <c r="C32" i="6"/>
  <c r="D27" i="6" l="1"/>
  <c r="D33" i="6"/>
</calcChain>
</file>

<file path=xl/sharedStrings.xml><?xml version="1.0" encoding="utf-8"?>
<sst xmlns="http://schemas.openxmlformats.org/spreadsheetml/2006/main" count="250" uniqueCount="163">
  <si>
    <t>Unit</t>
  </si>
  <si>
    <t># of units</t>
  </si>
  <si>
    <t>Subtotal Equipment and supplies</t>
  </si>
  <si>
    <t>Subtotal Travel</t>
  </si>
  <si>
    <t>Subtotal Human Resources</t>
  </si>
  <si>
    <t xml:space="preserve">   1.1.1 Technical</t>
  </si>
  <si>
    <t>Amount</t>
  </si>
  <si>
    <t>Percentage</t>
  </si>
  <si>
    <t>%</t>
  </si>
  <si>
    <t>Name</t>
  </si>
  <si>
    <t>4.4 Other services (tel/fax, electricity/heating, maintenance)</t>
  </si>
  <si>
    <t>5.4 Evaluation costs</t>
  </si>
  <si>
    <t>5.5 Translation, interpreters</t>
  </si>
  <si>
    <t>Subtotal Other costs, services</t>
  </si>
  <si>
    <t>Subtotal Other</t>
  </si>
  <si>
    <t>All Years</t>
  </si>
  <si>
    <t>2.1. International travel</t>
  </si>
  <si>
    <t>3.2 Furniture, computer equipment</t>
  </si>
  <si>
    <t>4.2 Office rent</t>
  </si>
  <si>
    <t>4.3 Consumables - office supplies</t>
  </si>
  <si>
    <t>6. Other</t>
  </si>
  <si>
    <t xml:space="preserve">   1.3.1 Abroad (staff assigned to the Action)</t>
  </si>
  <si>
    <t xml:space="preserve">   1.3.2 Local (staff assigned to the Action)</t>
  </si>
  <si>
    <r>
      <t>2.2 Local transportation</t>
    </r>
    <r>
      <rPr>
        <b/>
        <sz val="10"/>
        <rFont val="Arial"/>
        <family val="2"/>
      </rPr>
      <t xml:space="preserve"> </t>
    </r>
  </si>
  <si>
    <t>3.4 Spare parts/equipment for machines, tools</t>
  </si>
  <si>
    <t>3.5 Other (please specify)</t>
  </si>
  <si>
    <t>Subtotal Local office</t>
  </si>
  <si>
    <t>3.3 Machines, tools…</t>
  </si>
  <si>
    <t>Costs</t>
  </si>
  <si>
    <t>1.2 Salaries (gross salaries including social security
charges and other related costs, expat/int. staff)</t>
  </si>
  <si>
    <t xml:space="preserve">To be inserted if applicable and allowed by the guidelines: </t>
  </si>
  <si>
    <t>7.  Subtotal direct eligible costs of the Action (1-6)</t>
  </si>
  <si>
    <t>Estimated Costs</t>
  </si>
  <si>
    <t>Total Cost
(in EUR)</t>
  </si>
  <si>
    <r>
      <t>Total Cost
(in EUR)</t>
    </r>
    <r>
      <rPr>
        <b/>
        <vertAlign val="superscript"/>
        <sz val="10"/>
        <rFont val="Arial"/>
        <family val="2"/>
      </rPr>
      <t>3</t>
    </r>
  </si>
  <si>
    <t>NB: The Beneficiary(ies) alone are responsible for the correctness of the financial information provided in these tables.</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</si>
  <si>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</si>
  <si>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</si>
  <si>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Description of the Action).</t>
  </si>
  <si>
    <t>5.3 Expenditure verification/Audit</t>
  </si>
  <si>
    <t>Unit value
(in EUR)</t>
  </si>
  <si>
    <t xml:space="preserve">EUR
</t>
  </si>
  <si>
    <r>
      <t xml:space="preserve">EU/EDF  contribution sought in this application </t>
    </r>
    <r>
      <rPr>
        <b/>
        <sz val="10"/>
        <rFont val="Verdana"/>
        <family val="2"/>
      </rPr>
      <t>(A)</t>
    </r>
  </si>
  <si>
    <t xml:space="preserve">Expected sources of funding </t>
  </si>
  <si>
    <t>Per day</t>
  </si>
  <si>
    <t>1. Other contributions (Applicant, other Donors etc)</t>
  </si>
  <si>
    <r>
      <t xml:space="preserve">Expected TOTAL CONTRIBUTIONS </t>
    </r>
    <r>
      <rPr>
        <b/>
        <sz val="10"/>
        <rFont val="Verdana"/>
        <family val="2"/>
      </rPr>
      <t>(A)+(B)</t>
    </r>
  </si>
  <si>
    <t xml:space="preserve">Conditions </t>
  </si>
  <si>
    <t>9. Total eligible costs of the Action, excluding reserve and volunteers' work (7+ 8)</t>
  </si>
  <si>
    <t xml:space="preserve">10.1  Provision for contingency reserve (maximum 5% of  7 'Subtotal of direct eligible costs of the Action') </t>
  </si>
  <si>
    <t xml:space="preserve">   1.3.3 Seminar/conference participants </t>
  </si>
  <si>
    <t>5.2 Study and research</t>
  </si>
  <si>
    <t xml:space="preserve">11. Total eligible costs (9+10) </t>
  </si>
  <si>
    <t>Per month</t>
  </si>
  <si>
    <t>per diem</t>
  </si>
  <si>
    <t>Per travel</t>
  </si>
  <si>
    <t>Per year</t>
  </si>
  <si>
    <t>per day</t>
  </si>
  <si>
    <t>Per event</t>
  </si>
  <si>
    <t>Per unit</t>
  </si>
  <si>
    <t>per year</t>
  </si>
  <si>
    <t>Per audit</t>
  </si>
  <si>
    <t>Per person per day</t>
  </si>
  <si>
    <t>6.4 Expert and other fees</t>
  </si>
  <si>
    <t>6.5 Festivals</t>
  </si>
  <si>
    <t>Year 2022</t>
  </si>
  <si>
    <t>Year 2023</t>
  </si>
  <si>
    <t>Year 2024</t>
  </si>
  <si>
    <t>per flight</t>
  </si>
  <si>
    <t>Provide a justification of the calculation of the estimated costs.</t>
  </si>
  <si>
    <t>Co-financing</t>
  </si>
  <si>
    <t>1. Human Resources</t>
  </si>
  <si>
    <t>2. Travel (international and local)</t>
  </si>
  <si>
    <t>Salaries (gross salaries including social security charges and other related costs, local staff and int. staff)</t>
  </si>
  <si>
    <t>Per diems for missions/travel (Abroad, Local, participation in conferences) etc…</t>
  </si>
  <si>
    <t>3. Equipment and supplies (Renting vehicles, Furniture, Computer, equipment, other …</t>
  </si>
  <si>
    <t>5. Other costs, services (Publications, Study and research, Audit, Translation, Costs of conferences, seminsrs, visibility actions … )</t>
  </si>
  <si>
    <t xml:space="preserve">7.  Subtotal </t>
  </si>
  <si>
    <t>Provide a narrative clarification of each budget item demonstrating the necessity of the costs and how they relate to the action</t>
  </si>
  <si>
    <r>
      <t xml:space="preserve">CO-FINANCING </t>
    </r>
    <r>
      <rPr>
        <b/>
        <sz val="10"/>
        <rFont val="Verdana"/>
        <family val="2"/>
      </rPr>
      <t>(B)</t>
    </r>
  </si>
  <si>
    <t>3. Expected sources of funding &amp; summary of estimated costs</t>
  </si>
  <si>
    <t>3. In-kind contributions</t>
  </si>
  <si>
    <t>4. Volunteers' work</t>
  </si>
  <si>
    <r>
      <t xml:space="preserve">Estimated TOTAL ELIGIBLE COSTS  </t>
    </r>
    <r>
      <rPr>
        <b/>
        <sz val="10"/>
        <rFont val="Verdana"/>
        <family val="2"/>
      </rPr>
      <t>(C)</t>
    </r>
  </si>
  <si>
    <r>
      <t xml:space="preserve">EU/EDF contribution expressed as a percentage of total eligible costs  </t>
    </r>
    <r>
      <rPr>
        <b/>
        <sz val="9"/>
        <rFont val="Verdana"/>
        <family val="2"/>
      </rPr>
      <t>(A/C x 100)</t>
    </r>
  </si>
  <si>
    <t xml:space="preserve">Taxes/In-kind contributions </t>
  </si>
  <si>
    <r>
      <t xml:space="preserve">Estimated TOTAL ACCEPTED COSTS </t>
    </r>
    <r>
      <rPr>
        <vertAlign val="superscript"/>
        <sz val="10"/>
        <rFont val="Verdana"/>
        <family val="2"/>
      </rPr>
      <t xml:space="preserve"> </t>
    </r>
    <r>
      <rPr>
        <b/>
        <sz val="10"/>
        <rFont val="Verdana"/>
        <family val="2"/>
      </rPr>
      <t>(D)</t>
    </r>
  </si>
  <si>
    <r>
      <t xml:space="preserve">EU/EDF contribution expressed as a percentage of total accepted costs </t>
    </r>
    <r>
      <rPr>
        <b/>
        <sz val="9"/>
        <rFont val="Verdana"/>
        <family val="2"/>
      </rPr>
      <t>(A/D x 100)</t>
    </r>
  </si>
  <si>
    <t>6. Other (Experts and other fees, Festivals, exhibitions, other activities ...)</t>
  </si>
  <si>
    <t>4. Local office (Office rent, Office supplies, other services (tel/fax, electricity ...)</t>
  </si>
  <si>
    <t>Applicant (Name of the municipality)</t>
  </si>
  <si>
    <t>Funding from other Donors (Please indicate the names of the donors)</t>
  </si>
  <si>
    <t xml:space="preserve"> 1. Budget for the Action</t>
  </si>
  <si>
    <t>5.6 Financial services (bank transfers, bank guarantee costs etc.)</t>
  </si>
  <si>
    <t>5.7 Costs of conferences/seminars</t>
  </si>
  <si>
    <t>5.8. Visibility actions</t>
  </si>
  <si>
    <t>3. Equipment and supplies</t>
  </si>
  <si>
    <t>5. Other costs, services</t>
  </si>
  <si>
    <r>
      <t>12. - Taxes</t>
    </r>
    <r>
      <rPr>
        <vertAlign val="superscript"/>
        <sz val="10"/>
        <rFont val="Arial"/>
        <family val="2"/>
      </rPr>
      <t xml:space="preserve">
</t>
    </r>
    <r>
      <rPr>
        <sz val="10"/>
        <rFont val="Arial"/>
        <family val="2"/>
      </rPr>
      <t xml:space="preserve">      - Contributions in kind</t>
    </r>
  </si>
  <si>
    <t>2. Travel</t>
  </si>
  <si>
    <t>4. Local office</t>
  </si>
  <si>
    <t>5.1 Publications</t>
  </si>
  <si>
    <t>1.1 Salaries (gross salaries including social security charges and other related costs, local staff)</t>
  </si>
  <si>
    <t>1.3 Per diems for missions/travel</t>
  </si>
  <si>
    <t>All the costs should be related only to this project</t>
  </si>
  <si>
    <t>8. Indirect costs (maximum 5% of , subtotal of direct eligible costs of the Action)</t>
  </si>
  <si>
    <r>
      <t>13. Total accepted</t>
    </r>
    <r>
      <rPr>
        <b/>
        <vertAlign val="superscript"/>
        <sz val="10"/>
        <rFont val="Arial"/>
        <family val="2"/>
      </rPr>
      <t xml:space="preserve"> </t>
    </r>
    <r>
      <rPr>
        <b/>
        <sz val="10"/>
        <rFont val="Arial"/>
        <family val="2"/>
      </rPr>
      <t>costs of the Action (11+12)</t>
    </r>
  </si>
  <si>
    <t>10.2 Volunteers' work</t>
  </si>
  <si>
    <t xml:space="preserve">   1.1.2 Administrative / support staff</t>
  </si>
  <si>
    <t xml:space="preserve"> 1. Simplified Budget for the Action</t>
  </si>
  <si>
    <t>4.1 Vehicle costs (fuel, maintanance costs related to the project)</t>
  </si>
  <si>
    <t>3.1 Rent of vehicles (rent of minibus, car, related to project purposes)</t>
  </si>
  <si>
    <t>Team leader</t>
  </si>
  <si>
    <t>Project officer</t>
  </si>
  <si>
    <t>PR and event manager</t>
  </si>
  <si>
    <t xml:space="preserve">Project manager with cultural background will be hired to take the lead of the project, with 1000 EUR gross salary X 27 months= 27000 EUR in total </t>
  </si>
  <si>
    <t>Furniture and computers for 3 staff members of the foundation</t>
  </si>
  <si>
    <t>Office supply for the Foundation</t>
  </si>
  <si>
    <t>50 Euro X 27 month= 1350 EUR</t>
  </si>
  <si>
    <t>Hiring policy and cultural heritage experts for trainings</t>
  </si>
  <si>
    <t>A new foundation will be established by the lead applcant to implement the strategy, the project activities such as the establishment of the museum and art-space, education of local CCI artists etc. described in the current strategy. There is  a need to hire a project manager with cultural project management background, who will manage the project. Activity 1.1.4</t>
  </si>
  <si>
    <t>Work space furnishing and equipment for 3 staff members, the space and utilities are to be covered by the lead applicant, Activity 1.1.5  and 1.1.6</t>
  </si>
  <si>
    <t>The budget line will cover the the costs for stationary and other office supplies. Activity 1.1.6</t>
  </si>
  <si>
    <t>The training will be organized as an informaton sharing and syncronizing by the representatives from national cultural heritage preservation agency to local policy and decision makers. Activity 2.2.2</t>
  </si>
  <si>
    <t>5X 120 EUR= 600 EUR for policy and cultural heritage expert training, its preparation and implementation, 3 days is considered for preparation and reporting, 2days is for conduction information sessions</t>
  </si>
  <si>
    <t>To hire a curator for museum concept development</t>
  </si>
  <si>
    <t>Curator will develop the concept and vision for the main exhibition of the museum, as well as suggest internal design ideas and design concept. Activity 2.3.5</t>
  </si>
  <si>
    <t>35 days X 100 EUR= 3500 for the entire concept and vision development</t>
  </si>
  <si>
    <t>Project officer is to be hired for implementation of project activities, Activity 1.1.4</t>
  </si>
  <si>
    <t xml:space="preserve">Event manager is to ensure public relations and communication function of the project as well leading project main events' organization, Activity 1.1.4 </t>
  </si>
  <si>
    <t>500 EUR gross X 27 month = 13 500 EUR for 27 month of the project</t>
  </si>
  <si>
    <t>700 EUR gross X 27 month= 18 900 EUR for 27 months of the project</t>
  </si>
  <si>
    <t>Financial and procurement services</t>
  </si>
  <si>
    <t>Financial and procurement services of the project are to be outsourced to external company , Activity 1.1.4</t>
  </si>
  <si>
    <t xml:space="preserve">200 EUR x 28 month= 5600 EUR </t>
  </si>
  <si>
    <t xml:space="preserve">Research of cultural heritage </t>
  </si>
  <si>
    <t>Activity 2.1.3 For outsourcing cultural heritage research and need assesment to an experienced company or organization. The expences include transportation costs, taxes and allowances of the service, the research will take 4  months, with involvement of 2 experts.</t>
  </si>
  <si>
    <t>120 days X 2 experts X 50 EUR= 12000</t>
  </si>
  <si>
    <t>Actviity 2.2.2 To organize 2-day informative meetings  for local policy makers and responsibles from the Agency for the protection of Monuments of History and Culture Protection of the RA Ministry of Education, Science, Culture and Sports, on syncronizing the actions and joint efforts</t>
  </si>
  <si>
    <t>600 EUR fro catering, transportation, venue and other organizational costs</t>
  </si>
  <si>
    <t>To assess the proejct impact baseline and end of project evaluations will be conducted by specialized company</t>
  </si>
  <si>
    <t>Establishment of museum</t>
  </si>
  <si>
    <t>Artifacts collection</t>
  </si>
  <si>
    <t xml:space="preserve">Activitiy 2.3.9 To collect artifacts for exhibiting in the museum  from all over Armenia to demonstrate </t>
  </si>
  <si>
    <t>1000 EUR for transportation and other collection works</t>
  </si>
  <si>
    <t xml:space="preserve">Activites 2.3.3, 2.3.4, 2.3.5, 2.3.6, 2.3.10 The museum will be establsihed throughtout he project - the company will be contracted to conduct assessment for building renovation, then curator will be hired for internal design and concept development, the remainign budget will be spend on renoavtion and equipping the museum building. preparation of digitalized materials and tools for digital represnetation of the materials in the museums </t>
  </si>
  <si>
    <t>Branding</t>
  </si>
  <si>
    <t>Branding materials</t>
  </si>
  <si>
    <t>Activity 3.1.3 To order design and printing of visuals and materials to disseminate the brand in the city and beyond</t>
  </si>
  <si>
    <t>3000 EUR for design and printing branding materials</t>
  </si>
  <si>
    <t>Activity 3.1.1 branding of the museum basen on the  concept and Charentsavan history</t>
  </si>
  <si>
    <t>5000 EUR for branding</t>
  </si>
  <si>
    <t>Visibility events</t>
  </si>
  <si>
    <t>Activity 3.4.2, 3.4.3, 3.4.4 organize differnent event to promote the museum and project</t>
  </si>
  <si>
    <t>500 EUR for photo exhibition, 900 EUR on cultureal heritage and 2000 on Charentsavan city day celebration</t>
  </si>
  <si>
    <t>per unit</t>
  </si>
  <si>
    <t>Creative incubator services and provistion of small grants</t>
  </si>
  <si>
    <t>Actviity 4.1.2 coaches will be hire to provide incubation services
Activity 4.3.1, 4.3.4 provision of grants and organziation of pitching</t>
  </si>
  <si>
    <t>15000 EUR for incubation and hiring coaches, 20000 EUR fro grants provision and 500 EUR for pitching</t>
  </si>
  <si>
    <t>Baseline and end of project evaluations</t>
  </si>
  <si>
    <t>3 X 600= 1800 EUR for laptops, 3X 300= 900 EUR for desks and chairs, 500 EUR shelves, Printer 300 EUR, 500 EUR photocamera</t>
  </si>
  <si>
    <t>2 evaluations 3000 EUR each</t>
  </si>
  <si>
    <t xml:space="preserve">Building renovation design and proforma development-10000 EUR, renovation 120000 EUR, furniture-equipment- 29000 EUR, 5000 EUR for digitalization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</si>
</sst>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5"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b/>
      <sz val="9"/>
      <name val="Verdana"/>
      <family val="2"/>
    </font>
    <font>
      <sz val="10"/>
      <color theme="1"/>
      <name val="Verdana"/>
      <family val="2"/>
    </font>
    <font>
      <b/>
      <sz val="10"/>
      <color theme="1"/>
      <name val="Verdana"/>
      <family val="2"/>
    </font>
    <font>
      <i/>
      <sz val="10"/>
      <color theme="1"/>
      <name val="Verdana"/>
      <family val="2"/>
    </font>
    <font>
      <sz val="10"/>
      <color theme="1"/>
      <name val="Arial"/>
      <family val="2"/>
    </font>
    <font>
      <sz val="11"/>
      <color theme="1"/>
      <name val="Calibri"/>
      <family val="2"/>
    </font>
    <font>
      <b/>
      <sz val="10"/>
      <color theme="1"/>
      <name val="Arial"/>
      <family val="2"/>
    </font>
    <font>
      <b/>
      <i/>
      <sz val="10"/>
      <color theme="1"/>
      <name val="Arial"/>
      <family val="2"/>
    </font>
    <font>
      <i/>
      <sz val="10"/>
      <color theme="1"/>
      <name val="Arial"/>
      <family val="2"/>
    </font>
    <font>
      <sz val="10"/>
      <name val="Arial"/>
      <family val="2"/>
    </font>
    <font>
      <sz val="10"/>
      <name val="Arial"/>
      <family val="2"/>
      <charset val="238"/>
    </font>
    <font>
      <i/>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4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1" borderId="0" applyNumberFormat="0" applyBorder="0" applyAlignment="0" applyProtection="0"/>
    <xf numFmtId="0" fontId="1" fillId="0" borderId="0"/>
    <xf numFmtId="0" fontId="9" fillId="0" borderId="0"/>
    <xf numFmtId="0" fontId="9" fillId="22" borderId="7" applyNumberFormat="0" applyFont="0" applyAlignment="0" applyProtection="0"/>
    <xf numFmtId="0" fontId="22" fillId="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0" fontId="43" fillId="0" borderId="0"/>
  </cellStyleXfs>
  <cellXfs count="265">
    <xf numFmtId="0" fontId="0" fillId="0" borderId="0" xfId="0"/>
    <xf numFmtId="0" fontId="0" fillId="0" borderId="0" xfId="0" applyAlignment="1">
      <alignment wrapText="1"/>
    </xf>
    <xf numFmtId="0" fontId="1" fillId="0" borderId="0" xfId="37"/>
    <xf numFmtId="0" fontId="9" fillId="0" borderId="0" xfId="38"/>
    <xf numFmtId="0" fontId="6" fillId="0" borderId="0" xfId="37" applyFont="1"/>
    <xf numFmtId="0" fontId="6" fillId="0" borderId="0" xfId="37" applyFont="1" applyFill="1"/>
    <xf numFmtId="0" fontId="5" fillId="0" borderId="0" xfId="0" applyFont="1" applyFill="1" applyBorder="1" applyAlignment="1">
      <alignment horizontal="left" vertical="top" wrapText="1"/>
    </xf>
    <xf numFmtId="0" fontId="26" fillId="0" borderId="0" xfId="37" applyFont="1" applyAlignment="1">
      <alignment horizontal="left"/>
    </xf>
    <xf numFmtId="0" fontId="27" fillId="0" borderId="0" xfId="37" applyFont="1"/>
    <xf numFmtId="0" fontId="28" fillId="0" borderId="0" xfId="37" applyFont="1" applyAlignment="1">
      <alignment horizontal="left"/>
    </xf>
    <xf numFmtId="0" fontId="28" fillId="0" borderId="27" xfId="37" applyFont="1" applyBorder="1" applyAlignment="1">
      <alignment horizontal="left"/>
    </xf>
    <xf numFmtId="0" fontId="27" fillId="0" borderId="28" xfId="37" applyFont="1" applyBorder="1"/>
    <xf numFmtId="0" fontId="28" fillId="25" borderId="29" xfId="37" applyFont="1" applyFill="1" applyBorder="1" applyAlignment="1">
      <alignment horizontal="center"/>
    </xf>
    <xf numFmtId="0" fontId="28" fillId="25" borderId="30" xfId="37" applyFont="1" applyFill="1" applyBorder="1" applyAlignment="1">
      <alignment horizontal="center"/>
    </xf>
    <xf numFmtId="0" fontId="28" fillId="0" borderId="31" xfId="37" applyFont="1" applyBorder="1" applyAlignment="1">
      <alignment horizontal="left"/>
    </xf>
    <xf numFmtId="0" fontId="27" fillId="0" borderId="0" xfId="37" applyFont="1" applyBorder="1"/>
    <xf numFmtId="0" fontId="28" fillId="25" borderId="32" xfId="37" applyFont="1" applyFill="1" applyBorder="1" applyAlignment="1">
      <alignment horizontal="center" wrapText="1"/>
    </xf>
    <xf numFmtId="0" fontId="28" fillId="25" borderId="33" xfId="37" applyFont="1" applyFill="1" applyBorder="1" applyAlignment="1">
      <alignment horizontal="center" vertical="center"/>
    </xf>
    <xf numFmtId="0" fontId="28" fillId="25" borderId="22" xfId="37" applyFont="1" applyFill="1" applyBorder="1"/>
    <xf numFmtId="0" fontId="27" fillId="25" borderId="15" xfId="37" applyFont="1" applyFill="1" applyBorder="1"/>
    <xf numFmtId="0" fontId="27" fillId="23" borderId="0" xfId="37" applyFont="1" applyFill="1" applyBorder="1"/>
    <xf numFmtId="0" fontId="27" fillId="23" borderId="21" xfId="37" applyFont="1" applyFill="1" applyBorder="1"/>
    <xf numFmtId="0" fontId="27" fillId="0" borderId="31" xfId="37" applyFont="1" applyBorder="1"/>
    <xf numFmtId="0" fontId="27" fillId="0" borderId="31" xfId="37" applyFont="1" applyFill="1" applyBorder="1"/>
    <xf numFmtId="0" fontId="27" fillId="24" borderId="10" xfId="37" applyFont="1" applyFill="1" applyBorder="1"/>
    <xf numFmtId="0" fontId="29" fillId="0" borderId="0" xfId="38" applyFont="1" applyBorder="1"/>
    <xf numFmtId="0" fontId="30" fillId="0" borderId="25" xfId="37" applyFont="1" applyBorder="1"/>
    <xf numFmtId="0" fontId="30" fillId="0" borderId="12" xfId="37" applyFont="1" applyBorder="1"/>
    <xf numFmtId="0" fontId="27" fillId="0" borderId="18" xfId="37" applyFont="1" applyBorder="1"/>
    <xf numFmtId="0" fontId="27" fillId="0" borderId="12" xfId="37" applyFont="1" applyBorder="1"/>
    <xf numFmtId="0" fontId="27" fillId="28" borderId="31" xfId="37" applyFont="1" applyFill="1" applyBorder="1"/>
    <xf numFmtId="0" fontId="27" fillId="28" borderId="0" xfId="37" applyFont="1" applyFill="1" applyBorder="1"/>
    <xf numFmtId="0" fontId="27" fillId="24" borderId="36" xfId="37" applyFont="1" applyFill="1" applyBorder="1"/>
    <xf numFmtId="0" fontId="27" fillId="0" borderId="0" xfId="37" applyFont="1" applyFill="1" applyBorder="1"/>
    <xf numFmtId="0" fontId="27" fillId="27" borderId="31" xfId="37" applyFont="1" applyFill="1" applyBorder="1" applyAlignment="1">
      <alignment wrapText="1"/>
    </xf>
    <xf numFmtId="0" fontId="27" fillId="27" borderId="0" xfId="37" applyFont="1" applyFill="1" applyBorder="1"/>
    <xf numFmtId="0" fontId="27" fillId="27" borderId="31" xfId="37" applyFont="1" applyFill="1" applyBorder="1"/>
    <xf numFmtId="0" fontId="27" fillId="24" borderId="38" xfId="37" applyFont="1" applyFill="1" applyBorder="1"/>
    <xf numFmtId="0" fontId="27" fillId="27" borderId="35" xfId="37" applyFont="1" applyFill="1" applyBorder="1"/>
    <xf numFmtId="0" fontId="27" fillId="27" borderId="39" xfId="37" applyFont="1" applyFill="1" applyBorder="1"/>
    <xf numFmtId="0" fontId="27" fillId="27" borderId="40" xfId="37" applyFont="1" applyFill="1" applyBorder="1"/>
    <xf numFmtId="0" fontId="27" fillId="23" borderId="33" xfId="37" applyFont="1" applyFill="1" applyBorder="1"/>
    <xf numFmtId="0" fontId="29" fillId="0" borderId="0" xfId="38" applyFont="1"/>
    <xf numFmtId="0" fontId="32" fillId="27" borderId="34" xfId="37" applyFont="1" applyFill="1" applyBorder="1"/>
    <xf numFmtId="0" fontId="32" fillId="0" borderId="31" xfId="37" applyFont="1" applyFill="1" applyBorder="1"/>
    <xf numFmtId="0" fontId="34" fillId="25" borderId="15" xfId="37" applyFont="1" applyFill="1" applyBorder="1"/>
    <xf numFmtId="0" fontId="35" fillId="25" borderId="22" xfId="37" applyFont="1" applyFill="1" applyBorder="1"/>
    <xf numFmtId="0" fontId="36" fillId="0" borderId="41" xfId="37" applyFont="1" applyBorder="1"/>
    <xf numFmtId="0" fontId="34" fillId="26" borderId="34" xfId="37" applyFont="1" applyFill="1" applyBorder="1"/>
    <xf numFmtId="0" fontId="34" fillId="26" borderId="35" xfId="37" applyFont="1" applyFill="1" applyBorder="1"/>
    <xf numFmtId="0" fontId="34" fillId="23" borderId="0" xfId="37" applyFont="1" applyFill="1" applyBorder="1"/>
    <xf numFmtId="0" fontId="34" fillId="23" borderId="21" xfId="37" applyFont="1" applyFill="1" applyBorder="1"/>
    <xf numFmtId="0" fontId="37" fillId="0" borderId="0" xfId="37" applyFont="1"/>
    <xf numFmtId="0" fontId="38" fillId="0" borderId="0" xfId="38" applyFont="1"/>
    <xf numFmtId="0" fontId="34" fillId="28" borderId="31" xfId="37" applyFont="1" applyFill="1" applyBorder="1"/>
    <xf numFmtId="0" fontId="34" fillId="28" borderId="0" xfId="37" applyFont="1" applyFill="1" applyBorder="1"/>
    <xf numFmtId="0" fontId="34" fillId="24" borderId="10" xfId="37" applyFont="1" applyFill="1" applyBorder="1"/>
    <xf numFmtId="0" fontId="6" fillId="0" borderId="10" xfId="0" applyFont="1" applyFill="1" applyBorder="1" applyAlignment="1">
      <alignment horizontal="center"/>
    </xf>
    <xf numFmtId="0" fontId="6" fillId="0" borderId="10" xfId="0" applyFont="1" applyFill="1" applyBorder="1" applyAlignment="1">
      <alignment horizontal="center" wrapText="1"/>
    </xf>
    <xf numFmtId="0" fontId="6" fillId="0" borderId="0" xfId="0" applyFont="1" applyAlignment="1">
      <alignment wrapText="1"/>
    </xf>
    <xf numFmtId="0" fontId="0" fillId="0" borderId="0" xfId="0" applyAlignment="1">
      <alignment horizontal="center"/>
    </xf>
    <xf numFmtId="0" fontId="0" fillId="0" borderId="0" xfId="0" applyAlignment="1">
      <alignment horizontal="center" wrapText="1"/>
    </xf>
    <xf numFmtId="0" fontId="6" fillId="0" borderId="12" xfId="0" applyFont="1" applyFill="1" applyBorder="1" applyAlignment="1">
      <alignment horizontal="center" wrapText="1"/>
    </xf>
    <xf numFmtId="0" fontId="6" fillId="0" borderId="45" xfId="0" applyFont="1" applyFill="1" applyBorder="1" applyAlignment="1">
      <alignment horizontal="center" wrapText="1"/>
    </xf>
    <xf numFmtId="0" fontId="37" fillId="0" borderId="10" xfId="0" applyFont="1" applyFill="1" applyBorder="1" applyAlignment="1">
      <alignment horizontal="center"/>
    </xf>
    <xf numFmtId="0" fontId="37" fillId="0" borderId="12" xfId="0" applyFont="1" applyFill="1" applyBorder="1" applyAlignment="1">
      <alignment horizontal="center" wrapText="1"/>
    </xf>
    <xf numFmtId="0" fontId="6" fillId="0" borderId="13" xfId="0" applyFont="1" applyFill="1" applyBorder="1" applyAlignment="1">
      <alignment horizontal="center"/>
    </xf>
    <xf numFmtId="0" fontId="2" fillId="23" borderId="26" xfId="0" applyFont="1" applyFill="1" applyBorder="1" applyAlignment="1">
      <alignment vertical="center" wrapText="1"/>
    </xf>
    <xf numFmtId="0" fontId="4" fillId="23" borderId="48" xfId="0" applyFont="1" applyFill="1" applyBorder="1" applyAlignment="1">
      <alignment horizontal="center"/>
    </xf>
    <xf numFmtId="0" fontId="6" fillId="27" borderId="49" xfId="0" applyFont="1" applyFill="1" applyBorder="1" applyAlignment="1">
      <alignment horizontal="center"/>
    </xf>
    <xf numFmtId="0" fontId="6" fillId="0" borderId="23" xfId="0" applyFont="1" applyBorder="1" applyAlignment="1">
      <alignment horizontal="center"/>
    </xf>
    <xf numFmtId="0" fontId="2" fillId="0" borderId="26" xfId="0" applyFont="1" applyFill="1" applyBorder="1" applyAlignment="1">
      <alignment vertical="center" wrapText="1"/>
    </xf>
    <xf numFmtId="0" fontId="6" fillId="23" borderId="48" xfId="0" applyFont="1" applyFill="1" applyBorder="1" applyAlignment="1">
      <alignment horizontal="center"/>
    </xf>
    <xf numFmtId="0" fontId="2" fillId="23" borderId="24" xfId="0" applyFont="1" applyFill="1" applyBorder="1" applyAlignment="1">
      <alignment horizontal="center" vertical="center" wrapText="1"/>
    </xf>
    <xf numFmtId="0" fontId="2" fillId="23" borderId="11" xfId="0" applyFont="1" applyFill="1" applyBorder="1" applyAlignment="1">
      <alignment horizontal="center" vertical="top"/>
    </xf>
    <xf numFmtId="0" fontId="37" fillId="0" borderId="34" xfId="0" applyFont="1" applyBorder="1" applyAlignment="1">
      <alignment vertical="center" wrapText="1"/>
    </xf>
    <xf numFmtId="0" fontId="37" fillId="0" borderId="25" xfId="0" applyFont="1" applyBorder="1" applyAlignment="1">
      <alignment vertical="center" wrapText="1"/>
    </xf>
    <xf numFmtId="0" fontId="2" fillId="0" borderId="45" xfId="0" applyFont="1" applyFill="1" applyBorder="1" applyAlignment="1">
      <alignment wrapText="1"/>
    </xf>
    <xf numFmtId="0" fontId="6" fillId="0" borderId="12" xfId="0" applyFont="1" applyFill="1" applyBorder="1" applyAlignment="1">
      <alignment horizontal="left" wrapText="1"/>
    </xf>
    <xf numFmtId="0" fontId="6" fillId="23" borderId="26" xfId="0" applyFont="1" applyFill="1" applyBorder="1" applyAlignment="1">
      <alignment horizontal="center" wrapText="1"/>
    </xf>
    <xf numFmtId="0" fontId="6" fillId="0" borderId="34" xfId="0" applyFont="1" applyBorder="1" applyAlignment="1">
      <alignment horizontal="center" wrapText="1"/>
    </xf>
    <xf numFmtId="0" fontId="3" fillId="23" borderId="26" xfId="0" applyFont="1" applyFill="1" applyBorder="1" applyAlignment="1">
      <alignment horizontal="center" wrapText="1"/>
    </xf>
    <xf numFmtId="0" fontId="6" fillId="0" borderId="25" xfId="0" applyFont="1" applyBorder="1" applyAlignment="1">
      <alignment horizontal="center" wrapText="1"/>
    </xf>
    <xf numFmtId="0" fontId="3" fillId="23" borderId="26" xfId="0" applyFont="1" applyFill="1" applyBorder="1" applyAlignment="1">
      <alignment wrapText="1"/>
    </xf>
    <xf numFmtId="0" fontId="6" fillId="27" borderId="34" xfId="0" applyFont="1" applyFill="1" applyBorder="1" applyAlignment="1">
      <alignment horizontal="center" wrapText="1"/>
    </xf>
    <xf numFmtId="0" fontId="2" fillId="23" borderId="24" xfId="0" applyFont="1" applyFill="1" applyBorder="1" applyAlignment="1">
      <alignment horizontal="center" vertical="top" wrapText="1"/>
    </xf>
    <xf numFmtId="0" fontId="6" fillId="0" borderId="12" xfId="0" applyFont="1" applyFill="1" applyBorder="1" applyAlignment="1">
      <alignment horizontal="left"/>
    </xf>
    <xf numFmtId="0" fontId="3" fillId="0" borderId="12" xfId="0" applyFont="1" applyFill="1" applyBorder="1" applyAlignment="1">
      <alignment horizontal="left"/>
    </xf>
    <xf numFmtId="0" fontId="37" fillId="0" borderId="12" xfId="0" applyFont="1" applyFill="1" applyBorder="1" applyAlignment="1">
      <alignment horizontal="left"/>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0" borderId="10" xfId="0" applyFont="1" applyFill="1" applyBorder="1" applyAlignment="1">
      <alignment horizontal="center"/>
    </xf>
    <xf numFmtId="43" fontId="0" fillId="0" borderId="0" xfId="44" applyFont="1"/>
    <xf numFmtId="43" fontId="2" fillId="23" borderId="11" xfId="44" applyFont="1" applyFill="1" applyBorder="1" applyAlignment="1">
      <alignment horizontal="center" vertical="top"/>
    </xf>
    <xf numFmtId="43" fontId="6" fillId="0" borderId="10" xfId="44" applyFont="1" applyFill="1" applyBorder="1"/>
    <xf numFmtId="43" fontId="37" fillId="0" borderId="10" xfId="44" applyFont="1" applyFill="1" applyBorder="1"/>
    <xf numFmtId="43" fontId="1" fillId="0" borderId="10" xfId="44" applyFont="1" applyFill="1" applyBorder="1"/>
    <xf numFmtId="43" fontId="6" fillId="0" borderId="10" xfId="44" applyFont="1" applyFill="1" applyBorder="1" applyAlignment="1">
      <alignment horizontal="right" wrapText="1" indent="1"/>
    </xf>
    <xf numFmtId="43" fontId="6" fillId="23" borderId="48" xfId="44" applyFont="1" applyFill="1" applyBorder="1"/>
    <xf numFmtId="43" fontId="6" fillId="0" borderId="49" xfId="44" applyFont="1" applyBorder="1"/>
    <xf numFmtId="43" fontId="4" fillId="23" borderId="48" xfId="44" applyFont="1" applyFill="1" applyBorder="1"/>
    <xf numFmtId="43" fontId="6" fillId="0" borderId="23" xfId="44" applyFont="1" applyBorder="1"/>
    <xf numFmtId="43" fontId="6" fillId="0" borderId="13" xfId="44" applyFont="1" applyFill="1" applyBorder="1"/>
    <xf numFmtId="43" fontId="6" fillId="27" borderId="49" xfId="44" applyFont="1" applyFill="1" applyBorder="1"/>
    <xf numFmtId="43" fontId="0" fillId="0" borderId="0" xfId="44" applyFont="1" applyAlignment="1">
      <alignment wrapText="1"/>
    </xf>
    <xf numFmtId="43" fontId="3" fillId="23" borderId="48" xfId="44" applyFont="1" applyFill="1" applyBorder="1"/>
    <xf numFmtId="43" fontId="6" fillId="0" borderId="0" xfId="44" applyFont="1"/>
    <xf numFmtId="43" fontId="6" fillId="0" borderId="0" xfId="44" applyFont="1" applyAlignment="1">
      <alignment wrapText="1"/>
    </xf>
    <xf numFmtId="164" fontId="2" fillId="23" borderId="11" xfId="44" applyNumberFormat="1" applyFont="1" applyFill="1" applyBorder="1" applyAlignment="1">
      <alignment horizontal="center" vertical="top" wrapText="1"/>
    </xf>
    <xf numFmtId="164" fontId="6" fillId="0" borderId="10" xfId="44" applyNumberFormat="1" applyFont="1" applyFill="1" applyBorder="1"/>
    <xf numFmtId="164" fontId="1" fillId="0" borderId="10" xfId="44" applyNumberFormat="1" applyFont="1" applyFill="1" applyBorder="1"/>
    <xf numFmtId="164" fontId="6" fillId="0" borderId="10" xfId="44" applyNumberFormat="1" applyFont="1" applyFill="1" applyBorder="1" applyAlignment="1">
      <alignment horizontal="left" wrapText="1" indent="1"/>
    </xf>
    <xf numFmtId="164" fontId="37" fillId="0" borderId="10" xfId="44" applyNumberFormat="1" applyFont="1" applyFill="1" applyBorder="1"/>
    <xf numFmtId="164" fontId="6" fillId="23" borderId="48" xfId="44" applyNumberFormat="1" applyFont="1" applyFill="1" applyBorder="1"/>
    <xf numFmtId="164" fontId="6" fillId="0" borderId="49" xfId="44" applyNumberFormat="1" applyFont="1" applyBorder="1"/>
    <xf numFmtId="164" fontId="3" fillId="23" borderId="48" xfId="44" applyNumberFormat="1" applyFont="1" applyFill="1" applyBorder="1"/>
    <xf numFmtId="164" fontId="6" fillId="0" borderId="23" xfId="44" applyNumberFormat="1" applyFont="1" applyBorder="1"/>
    <xf numFmtId="164" fontId="6" fillId="0" borderId="13" xfId="44" applyNumberFormat="1" applyFont="1" applyBorder="1"/>
    <xf numFmtId="164" fontId="6" fillId="27" borderId="49" xfId="44" applyNumberFormat="1" applyFont="1" applyFill="1" applyBorder="1"/>
    <xf numFmtId="164" fontId="6" fillId="0" borderId="0" xfId="44" applyNumberFormat="1" applyFont="1"/>
    <xf numFmtId="164" fontId="6" fillId="0" borderId="0" xfId="44" applyNumberFormat="1" applyFont="1" applyAlignment="1">
      <alignment wrapText="1"/>
    </xf>
    <xf numFmtId="164" fontId="2" fillId="23" borderId="50" xfId="44" applyNumberFormat="1" applyFont="1" applyFill="1" applyBorder="1" applyAlignment="1">
      <alignment horizontal="center" vertical="top" wrapText="1"/>
    </xf>
    <xf numFmtId="164" fontId="6" fillId="0" borderId="14" xfId="44" applyNumberFormat="1" applyFont="1" applyFill="1" applyBorder="1"/>
    <xf numFmtId="164" fontId="1" fillId="0" borderId="14" xfId="44" applyNumberFormat="1" applyFont="1" applyFill="1" applyBorder="1"/>
    <xf numFmtId="164" fontId="6" fillId="0" borderId="14" xfId="44" applyNumberFormat="1" applyFont="1" applyFill="1" applyBorder="1" applyAlignment="1">
      <alignment horizontal="left" wrapText="1" indent="1"/>
    </xf>
    <xf numFmtId="164" fontId="37" fillId="0" borderId="14" xfId="44" applyNumberFormat="1" applyFont="1" applyFill="1" applyBorder="1"/>
    <xf numFmtId="164" fontId="6" fillId="23" borderId="16" xfId="44" applyNumberFormat="1" applyFont="1" applyFill="1" applyBorder="1"/>
    <xf numFmtId="164" fontId="6" fillId="0" borderId="47" xfId="44" applyNumberFormat="1" applyFont="1" applyBorder="1"/>
    <xf numFmtId="164" fontId="6" fillId="0" borderId="17" xfId="44" applyNumberFormat="1" applyFont="1" applyBorder="1"/>
    <xf numFmtId="164" fontId="6" fillId="0" borderId="20" xfId="44" applyNumberFormat="1" applyFont="1" applyBorder="1"/>
    <xf numFmtId="164" fontId="6" fillId="27" borderId="47" xfId="44" applyNumberFormat="1" applyFont="1" applyFill="1" applyBorder="1"/>
    <xf numFmtId="164" fontId="2" fillId="23" borderId="51" xfId="44" applyNumberFormat="1" applyFont="1" applyFill="1" applyBorder="1" applyAlignment="1">
      <alignment horizontal="center" vertical="top" wrapText="1"/>
    </xf>
    <xf numFmtId="164" fontId="6" fillId="0" borderId="18" xfId="44" applyNumberFormat="1" applyFont="1" applyFill="1" applyBorder="1"/>
    <xf numFmtId="164" fontId="1" fillId="0" borderId="18" xfId="44" applyNumberFormat="1" applyFont="1" applyFill="1" applyBorder="1"/>
    <xf numFmtId="164" fontId="6" fillId="0" borderId="18" xfId="44" applyNumberFormat="1" applyFont="1" applyFill="1" applyBorder="1" applyAlignment="1">
      <alignment horizontal="right"/>
    </xf>
    <xf numFmtId="164" fontId="6" fillId="0" borderId="18" xfId="44" applyNumberFormat="1" applyFont="1" applyFill="1" applyBorder="1" applyAlignment="1">
      <alignment horizontal="right" indent="1"/>
    </xf>
    <xf numFmtId="164" fontId="37" fillId="0" borderId="18" xfId="44" applyNumberFormat="1" applyFont="1" applyFill="1" applyBorder="1"/>
    <xf numFmtId="164" fontId="2" fillId="23" borderId="19" xfId="44" applyNumberFormat="1" applyFont="1" applyFill="1" applyBorder="1"/>
    <xf numFmtId="164" fontId="2" fillId="24" borderId="41" xfId="44" applyNumberFormat="1" applyFont="1" applyFill="1" applyBorder="1"/>
    <xf numFmtId="164" fontId="6" fillId="0" borderId="46" xfId="44" applyNumberFormat="1" applyFont="1" applyFill="1" applyBorder="1"/>
    <xf numFmtId="164" fontId="4" fillId="23" borderId="19" xfId="44" applyNumberFormat="1" applyFont="1" applyFill="1" applyBorder="1"/>
    <xf numFmtId="164" fontId="6" fillId="27" borderId="35" xfId="44" applyNumberFormat="1" applyFont="1" applyFill="1" applyBorder="1"/>
    <xf numFmtId="164" fontId="0" fillId="0" borderId="0" xfId="44" applyNumberFormat="1" applyFont="1"/>
    <xf numFmtId="164" fontId="0" fillId="0" borderId="0" xfId="44" applyNumberFormat="1" applyFont="1" applyAlignment="1">
      <alignment wrapText="1"/>
    </xf>
    <xf numFmtId="164" fontId="6" fillId="0" borderId="10" xfId="44" applyNumberFormat="1" applyFont="1" applyFill="1" applyBorder="1" applyAlignment="1">
      <alignment horizontal="right"/>
    </xf>
    <xf numFmtId="164" fontId="6" fillId="0" borderId="10" xfId="44" applyNumberFormat="1" applyFont="1" applyFill="1" applyBorder="1" applyAlignment="1">
      <alignment horizontal="right" wrapText="1" indent="1"/>
    </xf>
    <xf numFmtId="164" fontId="4" fillId="23" borderId="48" xfId="44" applyNumberFormat="1" applyFont="1" applyFill="1" applyBorder="1"/>
    <xf numFmtId="164" fontId="6" fillId="0" borderId="13" xfId="44" applyNumberFormat="1" applyFont="1" applyFill="1" applyBorder="1"/>
    <xf numFmtId="164" fontId="1" fillId="0" borderId="35" xfId="44" applyNumberFormat="1" applyFont="1" applyBorder="1"/>
    <xf numFmtId="9" fontId="27" fillId="24" borderId="37" xfId="45" applyFont="1" applyFill="1" applyBorder="1"/>
    <xf numFmtId="0" fontId="6" fillId="0" borderId="0" xfId="0" applyFont="1" applyAlignment="1">
      <alignment wrapText="1"/>
    </xf>
    <xf numFmtId="0" fontId="2" fillId="0" borderId="0" xfId="0" applyFont="1" applyAlignment="1">
      <alignment wrapText="1"/>
    </xf>
    <xf numFmtId="0" fontId="6" fillId="0" borderId="10" xfId="0" applyFont="1" applyFill="1" applyBorder="1" applyAlignment="1">
      <alignment horizontal="center" vertical="center"/>
    </xf>
    <xf numFmtId="43" fontId="6" fillId="0" borderId="10" xfId="44" applyFont="1" applyFill="1" applyBorder="1" applyAlignment="1">
      <alignment vertical="center"/>
    </xf>
    <xf numFmtId="164" fontId="6" fillId="0" borderId="10" xfId="44" applyNumberFormat="1" applyFont="1" applyFill="1" applyBorder="1" applyAlignment="1">
      <alignment vertical="center"/>
    </xf>
    <xf numFmtId="164" fontId="6" fillId="0" borderId="18" xfId="44" applyNumberFormat="1" applyFont="1" applyFill="1" applyBorder="1" applyAlignment="1">
      <alignment vertical="center"/>
    </xf>
    <xf numFmtId="0" fontId="6" fillId="0" borderId="12" xfId="0" applyFont="1" applyFill="1" applyBorder="1" applyAlignment="1">
      <alignment horizontal="center" vertical="center" wrapText="1"/>
    </xf>
    <xf numFmtId="164" fontId="6" fillId="0" borderId="14" xfId="44" applyNumberFormat="1" applyFont="1" applyFill="1" applyBorder="1" applyAlignment="1">
      <alignment vertical="center"/>
    </xf>
    <xf numFmtId="0" fontId="0" fillId="0" borderId="0" xfId="0" applyAlignment="1">
      <alignment vertical="center"/>
    </xf>
    <xf numFmtId="0" fontId="41" fillId="0" borderId="12" xfId="0" applyFont="1" applyFill="1" applyBorder="1" applyAlignment="1">
      <alignment wrapText="1"/>
    </xf>
    <xf numFmtId="14" fontId="3" fillId="0" borderId="12" xfId="0" applyNumberFormat="1" applyFont="1" applyFill="1" applyBorder="1" applyAlignment="1">
      <alignment horizontal="left"/>
    </xf>
    <xf numFmtId="0" fontId="41" fillId="0" borderId="12" xfId="0" applyFont="1" applyFill="1" applyBorder="1" applyAlignment="1">
      <alignment horizontal="left"/>
    </xf>
    <xf numFmtId="14" fontId="41" fillId="0" borderId="12" xfId="0" applyNumberFormat="1" applyFont="1" applyFill="1" applyBorder="1" applyAlignment="1">
      <alignment horizontal="left"/>
    </xf>
    <xf numFmtId="14" fontId="3" fillId="0" borderId="12" xfId="0" applyNumberFormat="1" applyFont="1" applyFill="1" applyBorder="1" applyAlignment="1">
      <alignment horizontal="left" vertical="center"/>
    </xf>
    <xf numFmtId="0" fontId="44" fillId="0" borderId="12" xfId="0" applyFont="1" applyFill="1" applyBorder="1" applyAlignment="1">
      <alignment horizontal="left"/>
    </xf>
    <xf numFmtId="0" fontId="39" fillId="30" borderId="44" xfId="0" applyFont="1" applyFill="1" applyBorder="1" applyAlignment="1">
      <alignment vertical="center" wrapText="1"/>
    </xf>
    <xf numFmtId="0" fontId="39" fillId="30" borderId="42" xfId="0" applyFont="1" applyFill="1" applyBorder="1" applyAlignment="1">
      <alignment horizontal="center" wrapText="1"/>
    </xf>
    <xf numFmtId="43" fontId="39" fillId="30" borderId="42" xfId="44" applyFont="1" applyFill="1" applyBorder="1"/>
    <xf numFmtId="164" fontId="39" fillId="30" borderId="42" xfId="44" applyNumberFormat="1" applyFont="1" applyFill="1" applyBorder="1"/>
    <xf numFmtId="164" fontId="39" fillId="30" borderId="52" xfId="44" applyNumberFormat="1" applyFont="1" applyFill="1" applyBorder="1"/>
    <xf numFmtId="0" fontId="37" fillId="30" borderId="44" xfId="0" applyFont="1" applyFill="1" applyBorder="1" applyAlignment="1">
      <alignment horizontal="center" wrapText="1"/>
    </xf>
    <xf numFmtId="43" fontId="37" fillId="30" borderId="42" xfId="44" applyFont="1" applyFill="1" applyBorder="1"/>
    <xf numFmtId="164" fontId="37" fillId="30" borderId="42" xfId="44" applyNumberFormat="1" applyFont="1" applyFill="1" applyBorder="1"/>
    <xf numFmtId="164" fontId="37" fillId="30" borderId="43" xfId="44" applyNumberFormat="1" applyFont="1" applyFill="1" applyBorder="1"/>
    <xf numFmtId="164" fontId="39" fillId="27" borderId="18" xfId="44" applyNumberFormat="1" applyFont="1" applyFill="1" applyBorder="1"/>
    <xf numFmtId="0" fontId="39" fillId="31" borderId="12" xfId="0" applyFont="1" applyFill="1" applyBorder="1" applyAlignment="1">
      <alignment wrapText="1"/>
    </xf>
    <xf numFmtId="0" fontId="39" fillId="31" borderId="10" xfId="0" applyFont="1" applyFill="1" applyBorder="1" applyAlignment="1">
      <alignment horizontal="center" wrapText="1"/>
    </xf>
    <xf numFmtId="43" fontId="39" fillId="31" borderId="10" xfId="44" applyFont="1" applyFill="1" applyBorder="1" applyAlignment="1">
      <alignment wrapText="1"/>
    </xf>
    <xf numFmtId="164" fontId="39" fillId="31" borderId="10" xfId="44" applyNumberFormat="1" applyFont="1" applyFill="1" applyBorder="1" applyAlignment="1">
      <alignment wrapText="1"/>
    </xf>
    <xf numFmtId="164" fontId="39" fillId="31" borderId="18" xfId="44" applyNumberFormat="1" applyFont="1" applyFill="1" applyBorder="1"/>
    <xf numFmtId="0" fontId="37" fillId="31" borderId="12" xfId="0" applyFont="1" applyFill="1" applyBorder="1" applyAlignment="1">
      <alignment wrapText="1"/>
    </xf>
    <xf numFmtId="43" fontId="37" fillId="31" borderId="10" xfId="44" applyFont="1" applyFill="1" applyBorder="1" applyAlignment="1">
      <alignment wrapText="1"/>
    </xf>
    <xf numFmtId="164" fontId="37" fillId="31" borderId="10" xfId="44" applyNumberFormat="1" applyFont="1" applyFill="1" applyBorder="1" applyAlignment="1">
      <alignment wrapText="1"/>
    </xf>
    <xf numFmtId="164" fontId="37" fillId="31" borderId="14" xfId="44" applyNumberFormat="1" applyFont="1" applyFill="1" applyBorder="1" applyAlignment="1">
      <alignment wrapText="1"/>
    </xf>
    <xf numFmtId="0" fontId="40" fillId="27" borderId="12" xfId="0" applyFont="1" applyFill="1" applyBorder="1" applyAlignment="1">
      <alignment wrapText="1"/>
    </xf>
    <xf numFmtId="0" fontId="41" fillId="27" borderId="10" xfId="0" applyFont="1" applyFill="1" applyBorder="1" applyAlignment="1">
      <alignment horizontal="center"/>
    </xf>
    <xf numFmtId="43" fontId="41" fillId="27" borderId="10" xfId="44" applyFont="1" applyFill="1" applyBorder="1"/>
    <xf numFmtId="164" fontId="41" fillId="27" borderId="10" xfId="44" applyNumberFormat="1" applyFont="1" applyFill="1" applyBorder="1"/>
    <xf numFmtId="164" fontId="40" fillId="27" borderId="18" xfId="44" applyNumberFormat="1" applyFont="1" applyFill="1" applyBorder="1"/>
    <xf numFmtId="0" fontId="41" fillId="27" borderId="12" xfId="0" applyFont="1" applyFill="1" applyBorder="1" applyAlignment="1">
      <alignment horizontal="center" wrapText="1"/>
    </xf>
    <xf numFmtId="164" fontId="3" fillId="27" borderId="14" xfId="44" applyNumberFormat="1" applyFont="1" applyFill="1" applyBorder="1"/>
    <xf numFmtId="0" fontId="37" fillId="27" borderId="10" xfId="0" applyFont="1" applyFill="1" applyBorder="1" applyAlignment="1">
      <alignment horizontal="center"/>
    </xf>
    <xf numFmtId="43" fontId="37" fillId="27" borderId="10" xfId="44" applyFont="1" applyFill="1" applyBorder="1"/>
    <xf numFmtId="164" fontId="37" fillId="27" borderId="10" xfId="44" applyNumberFormat="1" applyFont="1" applyFill="1" applyBorder="1"/>
    <xf numFmtId="164" fontId="37" fillId="27" borderId="18" xfId="44" applyNumberFormat="1" applyFont="1" applyFill="1" applyBorder="1" applyAlignment="1">
      <alignment horizontal="center"/>
    </xf>
    <xf numFmtId="0" fontId="37" fillId="27" borderId="12" xfId="0" applyFont="1" applyFill="1" applyBorder="1" applyAlignment="1">
      <alignment horizontal="center" wrapText="1"/>
    </xf>
    <xf numFmtId="164" fontId="6" fillId="27" borderId="14" xfId="44" applyNumberFormat="1" applyFont="1" applyFill="1" applyBorder="1"/>
    <xf numFmtId="0" fontId="1" fillId="0" borderId="17" xfId="0" applyFont="1" applyBorder="1" applyAlignment="1">
      <alignment horizontal="center" vertical="center" wrapText="1"/>
    </xf>
    <xf numFmtId="0" fontId="1" fillId="0" borderId="12" xfId="0" applyFont="1" applyBorder="1" applyAlignment="1">
      <alignment horizontal="center" vertical="center"/>
    </xf>
    <xf numFmtId="0" fontId="1" fillId="0" borderId="14"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2" fillId="23" borderId="36"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vertical="center"/>
    </xf>
    <xf numFmtId="0" fontId="4" fillId="0" borderId="12" xfId="0" applyFont="1" applyFill="1" applyBorder="1" applyAlignment="1">
      <alignment horizontal="center" vertical="center"/>
    </xf>
    <xf numFmtId="0" fontId="4" fillId="0" borderId="14"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vertical="center"/>
    </xf>
    <xf numFmtId="0" fontId="3" fillId="0" borderId="12" xfId="0" applyFont="1" applyFill="1" applyBorder="1" applyAlignment="1">
      <alignment horizontal="center" vertical="center"/>
    </xf>
    <xf numFmtId="0" fontId="3" fillId="0" borderId="14" xfId="0" applyFont="1" applyFill="1" applyBorder="1" applyAlignment="1">
      <alignment vertical="center"/>
    </xf>
    <xf numFmtId="0" fontId="0" fillId="0" borderId="53" xfId="0" applyBorder="1"/>
    <xf numFmtId="0" fontId="37" fillId="30" borderId="54" xfId="0" applyFont="1" applyFill="1" applyBorder="1" applyAlignment="1">
      <alignment horizontal="center" wrapText="1"/>
    </xf>
    <xf numFmtId="0" fontId="1" fillId="0" borderId="53" xfId="0" applyFont="1" applyBorder="1" applyAlignment="1">
      <alignment vertical="center"/>
    </xf>
    <xf numFmtId="0" fontId="1" fillId="0" borderId="53" xfId="0" applyFont="1" applyBorder="1" applyAlignment="1">
      <alignment vertical="center" wrapText="1"/>
    </xf>
    <xf numFmtId="0" fontId="6" fillId="23" borderId="55" xfId="0" applyFont="1" applyFill="1" applyBorder="1" applyAlignment="1">
      <alignment horizontal="center" wrapText="1"/>
    </xf>
    <xf numFmtId="0" fontId="3" fillId="23" borderId="55" xfId="0" applyFont="1" applyFill="1" applyBorder="1" applyAlignment="1">
      <alignment horizontal="center" wrapText="1"/>
    </xf>
    <xf numFmtId="0" fontId="3" fillId="23" borderId="55" xfId="0" applyFont="1" applyFill="1" applyBorder="1" applyAlignment="1">
      <alignment wrapText="1"/>
    </xf>
    <xf numFmtId="43" fontId="37" fillId="30" borderId="43" xfId="44" applyFont="1" applyFill="1" applyBorder="1"/>
    <xf numFmtId="43" fontId="37" fillId="31" borderId="14" xfId="44" applyFont="1" applyFill="1" applyBorder="1" applyAlignment="1">
      <alignment wrapText="1"/>
    </xf>
    <xf numFmtId="0" fontId="0" fillId="0" borderId="14" xfId="0" applyBorder="1"/>
    <xf numFmtId="0" fontId="1" fillId="0" borderId="14" xfId="0" applyFont="1" applyBorder="1" applyAlignment="1">
      <alignment vertical="center" wrapText="1"/>
    </xf>
    <xf numFmtId="43" fontId="6" fillId="23" borderId="16" xfId="44" applyFont="1" applyFill="1" applyBorder="1"/>
    <xf numFmtId="43" fontId="3" fillId="23" borderId="16" xfId="44" applyFont="1" applyFill="1" applyBorder="1"/>
    <xf numFmtId="164" fontId="39" fillId="30" borderId="43" xfId="44" applyNumberFormat="1" applyFont="1" applyFill="1" applyBorder="1"/>
    <xf numFmtId="164" fontId="2" fillId="23" borderId="16" xfId="44" applyNumberFormat="1" applyFont="1" applyFill="1" applyBorder="1"/>
    <xf numFmtId="0" fontId="1" fillId="0" borderId="25" xfId="0" applyFont="1" applyFill="1" applyBorder="1" applyAlignment="1">
      <alignment horizontal="left" vertical="center" wrapText="1"/>
    </xf>
    <xf numFmtId="164" fontId="37" fillId="30" borderId="52" xfId="44" applyNumberFormat="1" applyFont="1" applyFill="1" applyBorder="1"/>
    <xf numFmtId="164" fontId="41" fillId="30" borderId="36" xfId="44" applyNumberFormat="1" applyFont="1" applyFill="1" applyBorder="1"/>
    <xf numFmtId="164" fontId="40" fillId="30" borderId="36" xfId="44" applyNumberFormat="1" applyFont="1" applyFill="1" applyBorder="1"/>
    <xf numFmtId="164" fontId="3" fillId="23" borderId="19" xfId="44" applyNumberFormat="1" applyFont="1" applyFill="1" applyBorder="1"/>
    <xf numFmtId="164" fontId="4" fillId="23" borderId="36" xfId="44" applyNumberFormat="1" applyFont="1" applyFill="1" applyBorder="1"/>
    <xf numFmtId="164" fontId="3" fillId="23" borderId="36" xfId="44" applyNumberFormat="1" applyFont="1" applyFill="1" applyBorder="1"/>
    <xf numFmtId="0" fontId="1" fillId="27" borderId="34" xfId="0" applyFont="1" applyFill="1" applyBorder="1" applyAlignment="1">
      <alignment vertical="center" wrapText="1"/>
    </xf>
    <xf numFmtId="0" fontId="37" fillId="0" borderId="49" xfId="0" applyFont="1" applyBorder="1" applyAlignment="1">
      <alignment horizontal="center"/>
    </xf>
    <xf numFmtId="43" fontId="37" fillId="0" borderId="49" xfId="44" applyFont="1" applyBorder="1"/>
    <xf numFmtId="9" fontId="39" fillId="0" borderId="49" xfId="45" applyFont="1" applyBorder="1"/>
    <xf numFmtId="9" fontId="0" fillId="0" borderId="0" xfId="45" applyFont="1"/>
    <xf numFmtId="0" fontId="39" fillId="0" borderId="12" xfId="0" applyFont="1" applyFill="1" applyBorder="1" applyAlignment="1">
      <alignment wrapText="1"/>
    </xf>
    <xf numFmtId="0" fontId="39" fillId="0" borderId="10" xfId="0" applyFont="1" applyFill="1" applyBorder="1" applyAlignment="1">
      <alignment horizontal="center" wrapText="1"/>
    </xf>
    <xf numFmtId="43" fontId="39" fillId="0" borderId="10" xfId="44" applyFont="1" applyFill="1" applyBorder="1" applyAlignment="1">
      <alignment wrapText="1"/>
    </xf>
    <xf numFmtId="164" fontId="39" fillId="0" borderId="10" xfId="44" applyNumberFormat="1" applyFont="1" applyFill="1" applyBorder="1" applyAlignment="1">
      <alignment wrapText="1"/>
    </xf>
    <xf numFmtId="164" fontId="39" fillId="0" borderId="18" xfId="44" applyNumberFormat="1" applyFont="1" applyFill="1" applyBorder="1"/>
    <xf numFmtId="0" fontId="37" fillId="0" borderId="12" xfId="0" applyFont="1" applyFill="1" applyBorder="1" applyAlignment="1">
      <alignment wrapText="1"/>
    </xf>
    <xf numFmtId="43" fontId="37" fillId="0" borderId="10" xfId="44" applyFont="1" applyFill="1" applyBorder="1" applyAlignment="1">
      <alignment wrapText="1"/>
    </xf>
    <xf numFmtId="164" fontId="37" fillId="0" borderId="10" xfId="44" applyNumberFormat="1" applyFont="1" applyFill="1" applyBorder="1" applyAlignment="1">
      <alignment wrapText="1"/>
    </xf>
    <xf numFmtId="164" fontId="37" fillId="0" borderId="14" xfId="44" applyNumberFormat="1" applyFont="1" applyFill="1" applyBorder="1" applyAlignment="1">
      <alignment wrapText="1"/>
    </xf>
    <xf numFmtId="0" fontId="0" fillId="0" borderId="0" xfId="0" applyFill="1"/>
    <xf numFmtId="0" fontId="1" fillId="0" borderId="14" xfId="0"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4" xfId="0" applyBorder="1" applyAlignment="1">
      <alignment wrapText="1"/>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53" xfId="0" applyFont="1" applyBorder="1" applyAlignment="1">
      <alignment horizontal="left" vertical="center" wrapText="1"/>
    </xf>
    <xf numFmtId="0" fontId="2" fillId="0" borderId="0" xfId="0" applyFont="1" applyAlignment="1">
      <alignment wrapText="1"/>
    </xf>
    <xf numFmtId="0" fontId="2" fillId="29" borderId="24" xfId="0" applyFont="1" applyFill="1" applyBorder="1" applyAlignment="1">
      <alignment horizontal="center" vertical="center"/>
    </xf>
    <xf numFmtId="0" fontId="6" fillId="29" borderId="11" xfId="0" applyFont="1" applyFill="1" applyBorder="1" applyAlignment="1">
      <alignment vertical="center"/>
    </xf>
    <xf numFmtId="0" fontId="6" fillId="29" borderId="51" xfId="0" applyFont="1" applyFill="1" applyBorder="1" applyAlignment="1">
      <alignment vertical="center"/>
    </xf>
    <xf numFmtId="0" fontId="2" fillId="23" borderId="13" xfId="0" applyFont="1" applyFill="1" applyBorder="1" applyAlignment="1">
      <alignment horizontal="center" vertical="center"/>
    </xf>
    <xf numFmtId="0" fontId="6" fillId="0" borderId="13" xfId="0" applyFont="1" applyBorder="1" applyAlignment="1">
      <alignment vertical="center"/>
    </xf>
    <xf numFmtId="0" fontId="6" fillId="0" borderId="46" xfId="0" applyFont="1" applyBorder="1" applyAlignment="1">
      <alignment vertical="center"/>
    </xf>
    <xf numFmtId="0" fontId="6" fillId="29" borderId="50" xfId="0" applyFont="1" applyFill="1" applyBorder="1" applyAlignment="1">
      <alignment vertical="center"/>
    </xf>
    <xf numFmtId="0" fontId="2" fillId="23" borderId="22" xfId="0" applyFont="1" applyFill="1" applyBorder="1" applyAlignment="1">
      <alignment horizontal="center" vertical="center"/>
    </xf>
    <xf numFmtId="0" fontId="2" fillId="23" borderId="15" xfId="0" applyFont="1" applyFill="1" applyBorder="1"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4"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6000000}"/>
    <cellStyle name="Normal_revised (2)" xfId="38" xr:uid="{00000000-0005-0000-0000-000027000000}"/>
    <cellStyle name="Normální 3" xfId="46" xr:uid="{00000000-0005-0000-0000-000028000000}"/>
    <cellStyle name="Note" xfId="39" builtinId="10" customBuiltin="1"/>
    <cellStyle name="Output" xfId="40" builtinId="21" customBuiltin="1"/>
    <cellStyle name="Percent" xfId="45"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91"/>
  <sheetViews>
    <sheetView tabSelected="1" topLeftCell="A94" zoomScale="110" zoomScaleNormal="110" zoomScaleSheetLayoutView="100" zoomScalePageLayoutView="96" workbookViewId="0">
      <selection activeCell="A107" sqref="A107"/>
    </sheetView>
  </sheetViews>
  <sheetFormatPr defaultColWidth="8.6640625" defaultRowHeight="13.2" x14ac:dyDescent="0.25"/>
  <cols>
    <col min="1" max="1" width="68.77734375" style="1" customWidth="1"/>
    <col min="2" max="2" width="10.109375" style="60" customWidth="1"/>
    <col min="3" max="3" width="11.77734375" style="92" customWidth="1"/>
    <col min="4" max="4" width="11.77734375" style="142" customWidth="1"/>
    <col min="5" max="5" width="13.6640625" style="142" customWidth="1"/>
    <col min="6" max="6" width="11.77734375" style="59" customWidth="1"/>
    <col min="7" max="7" width="11.77734375" style="106" customWidth="1"/>
    <col min="8" max="8" width="11.77734375" style="119" customWidth="1"/>
    <col min="9" max="9" width="13.6640625" style="119" customWidth="1"/>
    <col min="10" max="10" width="11.77734375" style="150" customWidth="1"/>
    <col min="11" max="11" width="11.77734375" style="106" customWidth="1"/>
    <col min="12" max="12" width="11.77734375" style="119" customWidth="1"/>
    <col min="13" max="13" width="13.6640625" style="119" customWidth="1"/>
    <col min="14" max="14" width="11.77734375" style="150" customWidth="1"/>
    <col min="15" max="15" width="11.77734375" style="106" customWidth="1"/>
    <col min="16" max="16" width="11.77734375" style="119" customWidth="1"/>
    <col min="17" max="17" width="13.6640625" style="119" customWidth="1"/>
    <col min="18" max="18" width="64.44140625" style="200" customWidth="1"/>
    <col min="19" max="19" width="70.44140625" style="200" customWidth="1"/>
  </cols>
  <sheetData>
    <row r="1" spans="1:19" ht="24" customHeight="1" thickBot="1" x14ac:dyDescent="0.3">
      <c r="A1" s="6" t="s">
        <v>92</v>
      </c>
      <c r="B1" s="259" t="s">
        <v>15</v>
      </c>
      <c r="C1" s="260"/>
      <c r="D1" s="260"/>
      <c r="E1" s="261"/>
      <c r="F1" s="256" t="s">
        <v>65</v>
      </c>
      <c r="G1" s="257"/>
      <c r="H1" s="257"/>
      <c r="I1" s="262"/>
      <c r="J1" s="256" t="s">
        <v>66</v>
      </c>
      <c r="K1" s="257"/>
      <c r="L1" s="257"/>
      <c r="M1" s="262"/>
      <c r="N1" s="256" t="s">
        <v>67</v>
      </c>
      <c r="O1" s="257"/>
      <c r="P1" s="257"/>
      <c r="Q1" s="258"/>
      <c r="R1" s="202" t="s">
        <v>36</v>
      </c>
      <c r="S1" s="202" t="s">
        <v>37</v>
      </c>
    </row>
    <row r="2" spans="1:19" ht="40.200000000000003" thickBot="1" x14ac:dyDescent="0.3">
      <c r="A2" s="73" t="s">
        <v>28</v>
      </c>
      <c r="B2" s="74" t="s">
        <v>0</v>
      </c>
      <c r="C2" s="93" t="s">
        <v>1</v>
      </c>
      <c r="D2" s="108" t="s">
        <v>40</v>
      </c>
      <c r="E2" s="131" t="s">
        <v>34</v>
      </c>
      <c r="F2" s="85" t="s">
        <v>0</v>
      </c>
      <c r="G2" s="93" t="s">
        <v>1</v>
      </c>
      <c r="H2" s="108" t="s">
        <v>40</v>
      </c>
      <c r="I2" s="121" t="s">
        <v>33</v>
      </c>
      <c r="J2" s="85" t="s">
        <v>0</v>
      </c>
      <c r="K2" s="93" t="s">
        <v>1</v>
      </c>
      <c r="L2" s="108" t="s">
        <v>40</v>
      </c>
      <c r="M2" s="121" t="s">
        <v>33</v>
      </c>
      <c r="N2" s="85" t="s">
        <v>0</v>
      </c>
      <c r="O2" s="93" t="s">
        <v>1</v>
      </c>
      <c r="P2" s="108" t="s">
        <v>40</v>
      </c>
      <c r="Q2" s="121" t="s">
        <v>33</v>
      </c>
      <c r="R2" s="203" t="s">
        <v>38</v>
      </c>
      <c r="S2" s="197" t="s">
        <v>69</v>
      </c>
    </row>
    <row r="3" spans="1:19" ht="15" customHeight="1" x14ac:dyDescent="0.25">
      <c r="A3" s="165" t="s">
        <v>71</v>
      </c>
      <c r="B3" s="166"/>
      <c r="C3" s="167"/>
      <c r="D3" s="168"/>
      <c r="E3" s="169"/>
      <c r="F3" s="170"/>
      <c r="G3" s="171"/>
      <c r="H3" s="172"/>
      <c r="I3" s="173"/>
      <c r="J3" s="170"/>
      <c r="K3" s="171"/>
      <c r="L3" s="172"/>
      <c r="M3" s="173"/>
      <c r="N3" s="170"/>
      <c r="O3" s="171"/>
      <c r="P3" s="172"/>
      <c r="Q3" s="173"/>
      <c r="R3" s="170"/>
      <c r="S3" s="219"/>
    </row>
    <row r="4" spans="1:19" ht="26.4" x14ac:dyDescent="0.25">
      <c r="A4" s="175" t="s">
        <v>102</v>
      </c>
      <c r="B4" s="176"/>
      <c r="C4" s="177"/>
      <c r="D4" s="178"/>
      <c r="E4" s="179"/>
      <c r="F4" s="180"/>
      <c r="G4" s="181"/>
      <c r="H4" s="182"/>
      <c r="I4" s="183"/>
      <c r="J4" s="180"/>
      <c r="K4" s="181"/>
      <c r="L4" s="182"/>
      <c r="M4" s="183"/>
      <c r="N4" s="180"/>
      <c r="O4" s="181"/>
      <c r="P4" s="182"/>
      <c r="Q4" s="183"/>
      <c r="R4" s="180"/>
      <c r="S4" s="220"/>
    </row>
    <row r="5" spans="1:19" ht="12.75" customHeight="1" x14ac:dyDescent="0.25">
      <c r="A5" s="184" t="s">
        <v>5</v>
      </c>
      <c r="B5" s="185"/>
      <c r="C5" s="186"/>
      <c r="D5" s="187"/>
      <c r="E5" s="188"/>
      <c r="F5" s="189"/>
      <c r="G5" s="186"/>
      <c r="H5" s="187"/>
      <c r="I5" s="190"/>
      <c r="J5" s="189"/>
      <c r="K5" s="186"/>
      <c r="L5" s="187"/>
      <c r="M5" s="190"/>
      <c r="N5" s="189"/>
      <c r="O5" s="186"/>
      <c r="P5" s="187"/>
      <c r="Q5" s="190"/>
      <c r="R5" s="198"/>
      <c r="S5" s="199"/>
    </row>
    <row r="6" spans="1:19" ht="66" x14ac:dyDescent="0.25">
      <c r="A6" s="159" t="s">
        <v>112</v>
      </c>
      <c r="B6" s="57" t="s">
        <v>53</v>
      </c>
      <c r="C6" s="94">
        <v>27</v>
      </c>
      <c r="D6" s="109">
        <v>1000</v>
      </c>
      <c r="E6" s="132">
        <f>D6*C6</f>
        <v>27000</v>
      </c>
      <c r="F6" s="62" t="str">
        <f>+B6</f>
        <v>Per month</v>
      </c>
      <c r="G6" s="94"/>
      <c r="H6" s="109"/>
      <c r="I6" s="122">
        <f>+H6*G6</f>
        <v>0</v>
      </c>
      <c r="J6" s="62" t="str">
        <f>+F6</f>
        <v>Per month</v>
      </c>
      <c r="K6" s="94"/>
      <c r="L6" s="109"/>
      <c r="M6" s="122">
        <f>+L6*K6</f>
        <v>0</v>
      </c>
      <c r="N6" s="62" t="str">
        <f>+J6</f>
        <v>Per month</v>
      </c>
      <c r="O6" s="94"/>
      <c r="P6" s="109"/>
      <c r="Q6" s="122">
        <f>+P6*O6</f>
        <v>0</v>
      </c>
      <c r="R6" s="201" t="s">
        <v>120</v>
      </c>
      <c r="S6" s="249" t="s">
        <v>115</v>
      </c>
    </row>
    <row r="7" spans="1:19" ht="12.75" customHeight="1" x14ac:dyDescent="0.25">
      <c r="A7" s="159" t="s">
        <v>113</v>
      </c>
      <c r="B7" s="57" t="s">
        <v>53</v>
      </c>
      <c r="C7" s="94">
        <v>27</v>
      </c>
      <c r="D7" s="109">
        <v>500</v>
      </c>
      <c r="E7" s="132">
        <f>D7*C7</f>
        <v>13500</v>
      </c>
      <c r="F7" s="62" t="str">
        <f>+B7</f>
        <v>Per month</v>
      </c>
      <c r="G7" s="94"/>
      <c r="H7" s="109"/>
      <c r="I7" s="122">
        <f t="shared" ref="I7" si="0">+H7*G7</f>
        <v>0</v>
      </c>
      <c r="J7" s="62" t="str">
        <f>+F7</f>
        <v>Per month</v>
      </c>
      <c r="K7" s="94"/>
      <c r="L7" s="109"/>
      <c r="M7" s="122">
        <f t="shared" ref="M7" si="1">+L7*K7</f>
        <v>0</v>
      </c>
      <c r="N7" s="62" t="str">
        <f>+J7</f>
        <v>Per month</v>
      </c>
      <c r="O7" s="94"/>
      <c r="P7" s="109"/>
      <c r="Q7" s="122">
        <f t="shared" ref="Q7" si="2">+P7*O7</f>
        <v>0</v>
      </c>
      <c r="R7" s="252" t="s">
        <v>128</v>
      </c>
      <c r="S7" s="200" t="s">
        <v>130</v>
      </c>
    </row>
    <row r="8" spans="1:19" s="158" customFormat="1" ht="26.4" x14ac:dyDescent="0.25">
      <c r="A8" s="159" t="s">
        <v>114</v>
      </c>
      <c r="B8" s="152" t="s">
        <v>53</v>
      </c>
      <c r="C8" s="153">
        <v>27</v>
      </c>
      <c r="D8" s="154">
        <v>700</v>
      </c>
      <c r="E8" s="155">
        <f>D8*C8</f>
        <v>18900</v>
      </c>
      <c r="F8" s="156" t="str">
        <f>+B8</f>
        <v>Per month</v>
      </c>
      <c r="G8" s="153"/>
      <c r="H8" s="154"/>
      <c r="I8" s="157">
        <f>+H8*G8</f>
        <v>0</v>
      </c>
      <c r="J8" s="156" t="str">
        <f>+F8</f>
        <v>Per month</v>
      </c>
      <c r="K8" s="153"/>
      <c r="L8" s="154"/>
      <c r="M8" s="157">
        <f>+L8*K8</f>
        <v>0</v>
      </c>
      <c r="N8" s="156" t="str">
        <f>+J8</f>
        <v>Per month</v>
      </c>
      <c r="O8" s="153"/>
      <c r="P8" s="154"/>
      <c r="Q8" s="157">
        <f>+P8*O8</f>
        <v>0</v>
      </c>
      <c r="R8" s="253" t="s">
        <v>129</v>
      </c>
      <c r="S8" s="205" t="s">
        <v>131</v>
      </c>
    </row>
    <row r="9" spans="1:19" ht="15" customHeight="1" x14ac:dyDescent="0.25">
      <c r="A9" s="184" t="s">
        <v>108</v>
      </c>
      <c r="B9" s="191"/>
      <c r="C9" s="192"/>
      <c r="D9" s="193"/>
      <c r="E9" s="194"/>
      <c r="F9" s="195"/>
      <c r="G9" s="192"/>
      <c r="H9" s="193"/>
      <c r="I9" s="196"/>
      <c r="J9" s="195"/>
      <c r="K9" s="192"/>
      <c r="L9" s="193"/>
      <c r="M9" s="196"/>
      <c r="N9" s="195"/>
      <c r="O9" s="192"/>
      <c r="P9" s="193"/>
      <c r="Q9" s="196"/>
      <c r="R9" s="206"/>
      <c r="S9" s="207"/>
    </row>
    <row r="10" spans="1:19" ht="27.6" customHeight="1" x14ac:dyDescent="0.25">
      <c r="A10" s="159" t="s">
        <v>132</v>
      </c>
      <c r="B10" s="57" t="s">
        <v>53</v>
      </c>
      <c r="C10" s="94">
        <v>28</v>
      </c>
      <c r="D10" s="109">
        <v>200</v>
      </c>
      <c r="E10" s="132">
        <f>D10*C10</f>
        <v>5600</v>
      </c>
      <c r="F10" s="62" t="str">
        <f t="shared" ref="F10:F12" si="3">+B10</f>
        <v>Per month</v>
      </c>
      <c r="G10" s="94"/>
      <c r="H10" s="109"/>
      <c r="I10" s="122">
        <f t="shared" ref="I10:I12" si="4">+H10*G10</f>
        <v>0</v>
      </c>
      <c r="J10" s="62" t="str">
        <f t="shared" ref="J10:J12" si="5">+F10</f>
        <v>Per month</v>
      </c>
      <c r="K10" s="94"/>
      <c r="L10" s="109"/>
      <c r="M10" s="122">
        <f t="shared" ref="M10:M12" si="6">+L10*K10</f>
        <v>0</v>
      </c>
      <c r="N10" s="62" t="str">
        <f t="shared" ref="N10:N12" si="7">+J10</f>
        <v>Per month</v>
      </c>
      <c r="O10" s="94"/>
      <c r="P10" s="109"/>
      <c r="Q10" s="122">
        <f t="shared" ref="Q10:Q12" si="8">+P10*O10</f>
        <v>0</v>
      </c>
      <c r="R10" s="253" t="s">
        <v>133</v>
      </c>
      <c r="S10" s="205" t="s">
        <v>134</v>
      </c>
    </row>
    <row r="11" spans="1:19" ht="12.75" customHeight="1" x14ac:dyDescent="0.25">
      <c r="A11" s="159"/>
      <c r="B11" s="57" t="s">
        <v>53</v>
      </c>
      <c r="C11" s="94"/>
      <c r="D11" s="109"/>
      <c r="E11" s="132">
        <f>D11*C11</f>
        <v>0</v>
      </c>
      <c r="F11" s="62" t="str">
        <f t="shared" si="3"/>
        <v>Per month</v>
      </c>
      <c r="G11" s="94"/>
      <c r="H11" s="109"/>
      <c r="I11" s="122">
        <f t="shared" si="4"/>
        <v>0</v>
      </c>
      <c r="J11" s="62" t="str">
        <f t="shared" si="5"/>
        <v>Per month</v>
      </c>
      <c r="K11" s="94"/>
      <c r="L11" s="109"/>
      <c r="M11" s="122">
        <f t="shared" si="6"/>
        <v>0</v>
      </c>
      <c r="N11" s="62" t="str">
        <f t="shared" si="7"/>
        <v>Per month</v>
      </c>
      <c r="O11" s="94"/>
      <c r="P11" s="109"/>
      <c r="Q11" s="122">
        <f t="shared" si="8"/>
        <v>0</v>
      </c>
      <c r="R11" s="204"/>
      <c r="S11" s="205"/>
    </row>
    <row r="12" spans="1:19" ht="12.75" customHeight="1" x14ac:dyDescent="0.25">
      <c r="A12" s="159"/>
      <c r="B12" s="57" t="s">
        <v>53</v>
      </c>
      <c r="C12" s="94"/>
      <c r="D12" s="109"/>
      <c r="E12" s="132">
        <f>D12*C12</f>
        <v>0</v>
      </c>
      <c r="F12" s="62" t="str">
        <f t="shared" si="3"/>
        <v>Per month</v>
      </c>
      <c r="G12" s="94"/>
      <c r="H12" s="109"/>
      <c r="I12" s="122">
        <f t="shared" si="4"/>
        <v>0</v>
      </c>
      <c r="J12" s="62" t="str">
        <f t="shared" si="5"/>
        <v>Per month</v>
      </c>
      <c r="K12" s="94"/>
      <c r="L12" s="109"/>
      <c r="M12" s="122">
        <f t="shared" si="6"/>
        <v>0</v>
      </c>
      <c r="N12" s="62" t="str">
        <f t="shared" si="7"/>
        <v>Per month</v>
      </c>
      <c r="O12" s="94"/>
      <c r="P12" s="109"/>
      <c r="Q12" s="122">
        <f t="shared" si="8"/>
        <v>0</v>
      </c>
      <c r="R12" s="204"/>
      <c r="S12" s="205"/>
    </row>
    <row r="13" spans="1:19" ht="26.4" x14ac:dyDescent="0.25">
      <c r="A13" s="175" t="s">
        <v>29</v>
      </c>
      <c r="B13" s="176"/>
      <c r="C13" s="177"/>
      <c r="D13" s="178"/>
      <c r="E13" s="179"/>
      <c r="F13" s="180"/>
      <c r="G13" s="181"/>
      <c r="H13" s="182"/>
      <c r="I13" s="183"/>
      <c r="J13" s="180"/>
      <c r="K13" s="181"/>
      <c r="L13" s="182"/>
      <c r="M13" s="183"/>
      <c r="N13" s="180"/>
      <c r="O13" s="181"/>
      <c r="P13" s="182"/>
      <c r="Q13" s="183"/>
      <c r="R13" s="180"/>
      <c r="S13" s="220"/>
    </row>
    <row r="14" spans="1:19" ht="12.75" customHeight="1" x14ac:dyDescent="0.25">
      <c r="A14" s="159"/>
      <c r="B14" s="57" t="s">
        <v>53</v>
      </c>
      <c r="C14" s="94"/>
      <c r="D14" s="109"/>
      <c r="E14" s="132">
        <f>D14*C14</f>
        <v>0</v>
      </c>
      <c r="F14" s="62" t="str">
        <f>+B14</f>
        <v>Per month</v>
      </c>
      <c r="G14" s="94"/>
      <c r="H14" s="109"/>
      <c r="I14" s="122">
        <f t="shared" ref="I14:I16" si="9">+H14*G14</f>
        <v>0</v>
      </c>
      <c r="J14" s="62" t="str">
        <f>+F14</f>
        <v>Per month</v>
      </c>
      <c r="K14" s="94"/>
      <c r="L14" s="109"/>
      <c r="M14" s="122">
        <f t="shared" ref="M14:M16" si="10">+L14*K14</f>
        <v>0</v>
      </c>
      <c r="N14" s="62" t="str">
        <f>+J14</f>
        <v>Per month</v>
      </c>
      <c r="O14" s="94"/>
      <c r="P14" s="109"/>
      <c r="Q14" s="122">
        <f t="shared" ref="Q14:Q16" si="11">+P14*O14</f>
        <v>0</v>
      </c>
      <c r="R14" s="204"/>
      <c r="S14" s="205"/>
    </row>
    <row r="15" spans="1:19" ht="12.75" customHeight="1" x14ac:dyDescent="0.25">
      <c r="A15" s="159"/>
      <c r="B15" s="57" t="s">
        <v>53</v>
      </c>
      <c r="C15" s="94"/>
      <c r="D15" s="109"/>
      <c r="E15" s="132">
        <f>C15*D15</f>
        <v>0</v>
      </c>
      <c r="F15" s="62" t="str">
        <f>+B15</f>
        <v>Per month</v>
      </c>
      <c r="G15" s="94"/>
      <c r="H15" s="109"/>
      <c r="I15" s="122">
        <f t="shared" si="9"/>
        <v>0</v>
      </c>
      <c r="J15" s="62" t="str">
        <f>+F15</f>
        <v>Per month</v>
      </c>
      <c r="K15" s="94"/>
      <c r="L15" s="109"/>
      <c r="M15" s="122">
        <f t="shared" si="10"/>
        <v>0</v>
      </c>
      <c r="N15" s="62" t="str">
        <f>+J15</f>
        <v>Per month</v>
      </c>
      <c r="O15" s="94"/>
      <c r="P15" s="109"/>
      <c r="Q15" s="122">
        <f t="shared" si="11"/>
        <v>0</v>
      </c>
      <c r="R15" s="198"/>
      <c r="S15" s="199"/>
    </row>
    <row r="16" spans="1:19" ht="12.75" customHeight="1" x14ac:dyDescent="0.25">
      <c r="A16" s="159"/>
      <c r="B16" s="57" t="s">
        <v>53</v>
      </c>
      <c r="C16" s="94"/>
      <c r="D16" s="109"/>
      <c r="E16" s="132">
        <f>C16*D16</f>
        <v>0</v>
      </c>
      <c r="F16" s="62" t="str">
        <f>+B16</f>
        <v>Per month</v>
      </c>
      <c r="G16" s="94"/>
      <c r="H16" s="109"/>
      <c r="I16" s="122">
        <f t="shared" si="9"/>
        <v>0</v>
      </c>
      <c r="J16" s="62" t="str">
        <f>+F16</f>
        <v>Per month</v>
      </c>
      <c r="K16" s="94"/>
      <c r="L16" s="109"/>
      <c r="M16" s="122">
        <f t="shared" si="10"/>
        <v>0</v>
      </c>
      <c r="N16" s="62" t="str">
        <f>+J16</f>
        <v>Per month</v>
      </c>
      <c r="O16" s="94"/>
      <c r="P16" s="109"/>
      <c r="Q16" s="122">
        <f t="shared" si="11"/>
        <v>0</v>
      </c>
      <c r="R16" s="198"/>
      <c r="S16" s="199"/>
    </row>
    <row r="17" spans="1:19" ht="12.75" customHeight="1" x14ac:dyDescent="0.25">
      <c r="A17" s="175" t="s">
        <v>103</v>
      </c>
      <c r="B17" s="176"/>
      <c r="C17" s="177"/>
      <c r="D17" s="178"/>
      <c r="E17" s="179"/>
      <c r="F17" s="180"/>
      <c r="G17" s="181"/>
      <c r="H17" s="182"/>
      <c r="I17" s="183"/>
      <c r="J17" s="180"/>
      <c r="K17" s="181"/>
      <c r="L17" s="182"/>
      <c r="M17" s="183"/>
      <c r="N17" s="180"/>
      <c r="O17" s="181"/>
      <c r="P17" s="182"/>
      <c r="Q17" s="183"/>
      <c r="R17" s="180"/>
      <c r="S17" s="220"/>
    </row>
    <row r="18" spans="1:19" ht="12.75" customHeight="1" x14ac:dyDescent="0.25">
      <c r="A18" s="184" t="s">
        <v>21</v>
      </c>
      <c r="B18" s="191"/>
      <c r="C18" s="192"/>
      <c r="D18" s="193"/>
      <c r="E18" s="174"/>
      <c r="F18" s="195"/>
      <c r="G18" s="192"/>
      <c r="H18" s="193"/>
      <c r="I18" s="196"/>
      <c r="J18" s="195"/>
      <c r="K18" s="192"/>
      <c r="L18" s="193"/>
      <c r="M18" s="196"/>
      <c r="N18" s="195"/>
      <c r="O18" s="192"/>
      <c r="P18" s="193"/>
      <c r="Q18" s="196"/>
      <c r="R18" s="198"/>
      <c r="S18" s="199"/>
    </row>
    <row r="19" spans="1:19" ht="12.75" customHeight="1" x14ac:dyDescent="0.25">
      <c r="A19" s="87"/>
      <c r="B19" s="58" t="s">
        <v>54</v>
      </c>
      <c r="C19" s="94"/>
      <c r="D19" s="109"/>
      <c r="E19" s="132">
        <f>C19*D19</f>
        <v>0</v>
      </c>
      <c r="F19" s="62" t="str">
        <f t="shared" ref="F19:F20" si="12">+B19</f>
        <v>per diem</v>
      </c>
      <c r="G19" s="94"/>
      <c r="H19" s="109"/>
      <c r="I19" s="122">
        <f t="shared" ref="I19:I20" si="13">+H19*G19</f>
        <v>0</v>
      </c>
      <c r="J19" s="62" t="str">
        <f t="shared" ref="J19:J20" si="14">+F19</f>
        <v>per diem</v>
      </c>
      <c r="K19" s="94"/>
      <c r="L19" s="109"/>
      <c r="M19" s="122">
        <f t="shared" ref="M19:M20" si="15">+L19*K19</f>
        <v>0</v>
      </c>
      <c r="N19" s="62" t="str">
        <f t="shared" ref="N19:N20" si="16">+J19</f>
        <v>per diem</v>
      </c>
      <c r="O19" s="94"/>
      <c r="P19" s="109"/>
      <c r="Q19" s="122">
        <f t="shared" ref="Q19:Q20" si="17">+P19*O19</f>
        <v>0</v>
      </c>
      <c r="R19" s="206"/>
      <c r="S19" s="207"/>
    </row>
    <row r="20" spans="1:19" ht="12.75" customHeight="1" x14ac:dyDescent="0.25">
      <c r="A20" s="87"/>
      <c r="B20" s="58" t="s">
        <v>54</v>
      </c>
      <c r="C20" s="94"/>
      <c r="D20" s="109"/>
      <c r="E20" s="132">
        <f>C20*D20</f>
        <v>0</v>
      </c>
      <c r="F20" s="62" t="str">
        <f t="shared" si="12"/>
        <v>per diem</v>
      </c>
      <c r="G20" s="94"/>
      <c r="H20" s="109"/>
      <c r="I20" s="122">
        <f t="shared" si="13"/>
        <v>0</v>
      </c>
      <c r="J20" s="62" t="str">
        <f t="shared" si="14"/>
        <v>per diem</v>
      </c>
      <c r="K20" s="94"/>
      <c r="L20" s="109"/>
      <c r="M20" s="122">
        <f t="shared" si="15"/>
        <v>0</v>
      </c>
      <c r="N20" s="62" t="str">
        <f t="shared" si="16"/>
        <v>per diem</v>
      </c>
      <c r="O20" s="94"/>
      <c r="P20" s="109"/>
      <c r="Q20" s="122">
        <f t="shared" si="17"/>
        <v>0</v>
      </c>
      <c r="R20" s="208"/>
      <c r="S20" s="209"/>
    </row>
    <row r="21" spans="1:19" ht="12.75" customHeight="1" x14ac:dyDescent="0.25">
      <c r="A21" s="184" t="s">
        <v>22</v>
      </c>
      <c r="B21" s="191"/>
      <c r="C21" s="192"/>
      <c r="D21" s="193"/>
      <c r="E21" s="174"/>
      <c r="F21" s="195"/>
      <c r="G21" s="192"/>
      <c r="H21" s="193"/>
      <c r="I21" s="196"/>
      <c r="J21" s="195"/>
      <c r="K21" s="192"/>
      <c r="L21" s="193"/>
      <c r="M21" s="196"/>
      <c r="N21" s="195"/>
      <c r="O21" s="192"/>
      <c r="P21" s="193"/>
      <c r="Q21" s="196"/>
      <c r="R21" s="198"/>
      <c r="S21" s="199"/>
    </row>
    <row r="22" spans="1:19" ht="12.75" customHeight="1" x14ac:dyDescent="0.25">
      <c r="A22" s="87"/>
      <c r="B22" s="58" t="s">
        <v>54</v>
      </c>
      <c r="C22" s="96"/>
      <c r="D22" s="110"/>
      <c r="E22" s="133">
        <f>C22*D22</f>
        <v>0</v>
      </c>
      <c r="F22" s="62" t="str">
        <f>+B22</f>
        <v>per diem</v>
      </c>
      <c r="G22" s="94"/>
      <c r="H22" s="109"/>
      <c r="I22" s="122">
        <f t="shared" ref="I22:I23" si="18">+H22*G22</f>
        <v>0</v>
      </c>
      <c r="J22" s="62" t="str">
        <f>+F22</f>
        <v>per diem</v>
      </c>
      <c r="K22" s="94"/>
      <c r="L22" s="109"/>
      <c r="M22" s="122">
        <f t="shared" ref="M22:M23" si="19">+L22*K22</f>
        <v>0</v>
      </c>
      <c r="N22" s="62" t="str">
        <f>+J22</f>
        <v>per diem</v>
      </c>
      <c r="O22" s="94"/>
      <c r="P22" s="109"/>
      <c r="Q22" s="122">
        <f t="shared" ref="Q22:Q23" si="20">+P22*O22</f>
        <v>0</v>
      </c>
      <c r="R22" s="198"/>
      <c r="S22" s="199"/>
    </row>
    <row r="23" spans="1:19" ht="12.75" customHeight="1" x14ac:dyDescent="0.25">
      <c r="A23" s="87"/>
      <c r="B23" s="58" t="s">
        <v>54</v>
      </c>
      <c r="C23" s="94"/>
      <c r="D23" s="109"/>
      <c r="E23" s="132">
        <f>C23*D23</f>
        <v>0</v>
      </c>
      <c r="F23" s="62" t="str">
        <f>+B23</f>
        <v>per diem</v>
      </c>
      <c r="G23" s="94"/>
      <c r="H23" s="109"/>
      <c r="I23" s="122">
        <f t="shared" si="18"/>
        <v>0</v>
      </c>
      <c r="J23" s="62" t="str">
        <f>+F23</f>
        <v>per diem</v>
      </c>
      <c r="K23" s="94"/>
      <c r="L23" s="109"/>
      <c r="M23" s="122">
        <f t="shared" si="19"/>
        <v>0</v>
      </c>
      <c r="N23" s="62" t="str">
        <f>+J23</f>
        <v>per diem</v>
      </c>
      <c r="O23" s="94"/>
      <c r="P23" s="109"/>
      <c r="Q23" s="122">
        <f t="shared" si="20"/>
        <v>0</v>
      </c>
      <c r="R23" s="198"/>
      <c r="S23" s="199"/>
    </row>
    <row r="24" spans="1:19" ht="12.75" customHeight="1" x14ac:dyDescent="0.25">
      <c r="A24" s="184" t="s">
        <v>50</v>
      </c>
      <c r="B24" s="191"/>
      <c r="C24" s="192"/>
      <c r="D24" s="193"/>
      <c r="E24" s="174"/>
      <c r="F24" s="195"/>
      <c r="G24" s="192"/>
      <c r="H24" s="193"/>
      <c r="I24" s="196"/>
      <c r="J24" s="195"/>
      <c r="K24" s="192"/>
      <c r="L24" s="193"/>
      <c r="M24" s="196"/>
      <c r="N24" s="195"/>
      <c r="O24" s="192"/>
      <c r="P24" s="193"/>
      <c r="Q24" s="196"/>
      <c r="R24" s="204"/>
      <c r="S24" s="205"/>
    </row>
    <row r="25" spans="1:19" ht="12.75" customHeight="1" x14ac:dyDescent="0.25">
      <c r="A25" s="86"/>
      <c r="B25" s="58" t="s">
        <v>54</v>
      </c>
      <c r="C25" s="94"/>
      <c r="D25" s="109"/>
      <c r="E25" s="132">
        <f>+D25*C25</f>
        <v>0</v>
      </c>
      <c r="F25" s="62" t="str">
        <f t="shared" ref="F25:F27" si="21">+B25</f>
        <v>per diem</v>
      </c>
      <c r="G25" s="94"/>
      <c r="H25" s="109"/>
      <c r="I25" s="122">
        <f t="shared" ref="I25:I27" si="22">+H25*G25</f>
        <v>0</v>
      </c>
      <c r="J25" s="62" t="str">
        <f t="shared" ref="J25:J27" si="23">+F25</f>
        <v>per diem</v>
      </c>
      <c r="K25" s="94"/>
      <c r="L25" s="109"/>
      <c r="M25" s="122">
        <f t="shared" ref="M25:M27" si="24">+L25*K25</f>
        <v>0</v>
      </c>
      <c r="N25" s="62" t="str">
        <f t="shared" ref="N25:N27" si="25">+J25</f>
        <v>per diem</v>
      </c>
      <c r="O25" s="94"/>
      <c r="P25" s="109"/>
      <c r="Q25" s="122">
        <f t="shared" ref="Q25:Q27" si="26">+P25*O25</f>
        <v>0</v>
      </c>
      <c r="R25" s="204"/>
      <c r="S25" s="205"/>
    </row>
    <row r="26" spans="1:19" ht="12.75" customHeight="1" x14ac:dyDescent="0.25">
      <c r="A26" s="86"/>
      <c r="B26" s="58" t="s">
        <v>54</v>
      </c>
      <c r="C26" s="94"/>
      <c r="D26" s="109"/>
      <c r="E26" s="132">
        <f>+D26*C26</f>
        <v>0</v>
      </c>
      <c r="F26" s="62" t="str">
        <f t="shared" si="21"/>
        <v>per diem</v>
      </c>
      <c r="G26" s="94"/>
      <c r="H26" s="109"/>
      <c r="I26" s="122">
        <f t="shared" si="22"/>
        <v>0</v>
      </c>
      <c r="J26" s="62" t="str">
        <f t="shared" si="23"/>
        <v>per diem</v>
      </c>
      <c r="K26" s="94"/>
      <c r="L26" s="109"/>
      <c r="M26" s="122">
        <f t="shared" si="24"/>
        <v>0</v>
      </c>
      <c r="N26" s="62" t="str">
        <f t="shared" si="25"/>
        <v>per diem</v>
      </c>
      <c r="O26" s="94"/>
      <c r="P26" s="109"/>
      <c r="Q26" s="122">
        <f t="shared" si="26"/>
        <v>0</v>
      </c>
      <c r="R26" s="204"/>
      <c r="S26" s="205"/>
    </row>
    <row r="27" spans="1:19" ht="12.75" customHeight="1" thickBot="1" x14ac:dyDescent="0.3">
      <c r="A27" s="86"/>
      <c r="B27" s="58" t="s">
        <v>54</v>
      </c>
      <c r="C27" s="94"/>
      <c r="D27" s="109"/>
      <c r="E27" s="132">
        <f>+D27*C27</f>
        <v>0</v>
      </c>
      <c r="F27" s="62" t="str">
        <f t="shared" si="21"/>
        <v>per diem</v>
      </c>
      <c r="G27" s="94"/>
      <c r="H27" s="109"/>
      <c r="I27" s="122">
        <f t="shared" si="22"/>
        <v>0</v>
      </c>
      <c r="J27" s="62" t="str">
        <f t="shared" si="23"/>
        <v>per diem</v>
      </c>
      <c r="K27" s="94"/>
      <c r="L27" s="109"/>
      <c r="M27" s="122">
        <f t="shared" si="24"/>
        <v>0</v>
      </c>
      <c r="N27" s="62" t="str">
        <f t="shared" si="25"/>
        <v>per diem</v>
      </c>
      <c r="O27" s="94"/>
      <c r="P27" s="109"/>
      <c r="Q27" s="122">
        <f t="shared" si="26"/>
        <v>0</v>
      </c>
      <c r="R27" s="206"/>
      <c r="S27" s="207"/>
    </row>
    <row r="28" spans="1:19" ht="13.8" thickBot="1" x14ac:dyDescent="0.3">
      <c r="A28" s="165" t="s">
        <v>4</v>
      </c>
      <c r="B28" s="166"/>
      <c r="C28" s="167"/>
      <c r="D28" s="169"/>
      <c r="E28" s="230">
        <f>SUM(E4:E27)</f>
        <v>65000</v>
      </c>
      <c r="F28" s="170"/>
      <c r="G28" s="171"/>
      <c r="H28" s="228"/>
      <c r="I28" s="229">
        <f>SUM(I4:I27)</f>
        <v>0</v>
      </c>
      <c r="J28" s="170"/>
      <c r="K28" s="171"/>
      <c r="L28" s="228"/>
      <c r="M28" s="229">
        <f>SUM(M4:M27)</f>
        <v>0</v>
      </c>
      <c r="N28" s="170"/>
      <c r="O28" s="171"/>
      <c r="P28" s="228"/>
      <c r="Q28" s="229">
        <f>SUM(Q4:Q27)</f>
        <v>0</v>
      </c>
      <c r="R28" s="170"/>
      <c r="S28" s="219"/>
    </row>
    <row r="29" spans="1:19" x14ac:dyDescent="0.25">
      <c r="A29" s="165" t="s">
        <v>99</v>
      </c>
      <c r="B29" s="166"/>
      <c r="C29" s="167"/>
      <c r="D29" s="168"/>
      <c r="E29" s="169"/>
      <c r="F29" s="170"/>
      <c r="G29" s="171"/>
      <c r="H29" s="172"/>
      <c r="I29" s="173"/>
      <c r="J29" s="170"/>
      <c r="K29" s="171"/>
      <c r="L29" s="172"/>
      <c r="M29" s="173"/>
      <c r="N29" s="170"/>
      <c r="O29" s="171"/>
      <c r="P29" s="172"/>
      <c r="Q29" s="173"/>
      <c r="R29" s="170"/>
      <c r="S29" s="219"/>
    </row>
    <row r="30" spans="1:19" ht="12.75" customHeight="1" x14ac:dyDescent="0.25">
      <c r="A30" s="175" t="s">
        <v>16</v>
      </c>
      <c r="B30" s="176"/>
      <c r="C30" s="177"/>
      <c r="D30" s="178"/>
      <c r="E30" s="179"/>
      <c r="F30" s="180"/>
      <c r="G30" s="181"/>
      <c r="H30" s="182"/>
      <c r="I30" s="183"/>
      <c r="J30" s="180"/>
      <c r="K30" s="181"/>
      <c r="L30" s="182"/>
      <c r="M30" s="183"/>
      <c r="N30" s="180"/>
      <c r="O30" s="181"/>
      <c r="P30" s="182"/>
      <c r="Q30" s="183"/>
      <c r="R30" s="204"/>
      <c r="S30" s="205"/>
    </row>
    <row r="31" spans="1:19" ht="12.75" customHeight="1" x14ac:dyDescent="0.25">
      <c r="A31" s="87"/>
      <c r="B31" s="89" t="s">
        <v>68</v>
      </c>
      <c r="C31" s="94"/>
      <c r="D31" s="109"/>
      <c r="E31" s="133">
        <f>C31*D31</f>
        <v>0</v>
      </c>
      <c r="F31" s="62" t="str">
        <f>+B31</f>
        <v>per flight</v>
      </c>
      <c r="G31" s="94"/>
      <c r="H31" s="109"/>
      <c r="I31" s="122">
        <f t="shared" ref="I31:I32" si="27">+H31*G31</f>
        <v>0</v>
      </c>
      <c r="J31" s="62" t="str">
        <f>+F31</f>
        <v>per flight</v>
      </c>
      <c r="K31" s="94"/>
      <c r="L31" s="109"/>
      <c r="M31" s="122">
        <f t="shared" ref="M31:M32" si="28">+L31*K31</f>
        <v>0</v>
      </c>
      <c r="N31" s="62" t="str">
        <f>+J31</f>
        <v>per flight</v>
      </c>
      <c r="O31" s="94"/>
      <c r="P31" s="109"/>
      <c r="Q31" s="122">
        <f t="shared" ref="Q31:Q32" si="29">+P31*O31</f>
        <v>0</v>
      </c>
      <c r="R31" s="204"/>
      <c r="S31" s="205"/>
    </row>
    <row r="32" spans="1:19" ht="12.75" customHeight="1" x14ac:dyDescent="0.25">
      <c r="A32" s="87"/>
      <c r="B32" s="89" t="s">
        <v>68</v>
      </c>
      <c r="C32" s="94"/>
      <c r="D32" s="109"/>
      <c r="E32" s="132">
        <f t="shared" ref="E32:E33" si="30">C32*D32</f>
        <v>0</v>
      </c>
      <c r="F32" s="62" t="str">
        <f>+B32</f>
        <v>per flight</v>
      </c>
      <c r="G32" s="94"/>
      <c r="H32" s="109"/>
      <c r="I32" s="122">
        <f t="shared" si="27"/>
        <v>0</v>
      </c>
      <c r="J32" s="62" t="str">
        <f>+F32</f>
        <v>per flight</v>
      </c>
      <c r="K32" s="94"/>
      <c r="L32" s="109"/>
      <c r="M32" s="122">
        <f t="shared" si="28"/>
        <v>0</v>
      </c>
      <c r="N32" s="62" t="str">
        <f>+J32</f>
        <v>per flight</v>
      </c>
      <c r="O32" s="94"/>
      <c r="P32" s="109"/>
      <c r="Q32" s="122">
        <f t="shared" si="29"/>
        <v>0</v>
      </c>
      <c r="R32" s="204"/>
      <c r="S32" s="205"/>
    </row>
    <row r="33" spans="1:19" ht="12.75" customHeight="1" x14ac:dyDescent="0.25">
      <c r="A33" s="87"/>
      <c r="B33" s="89" t="s">
        <v>68</v>
      </c>
      <c r="C33" s="94"/>
      <c r="D33" s="109"/>
      <c r="E33" s="132">
        <f t="shared" si="30"/>
        <v>0</v>
      </c>
      <c r="F33" s="62" t="str">
        <f>+B33</f>
        <v>per flight</v>
      </c>
      <c r="G33" s="94"/>
      <c r="H33" s="109"/>
      <c r="I33" s="122">
        <f>+H33*G33</f>
        <v>0</v>
      </c>
      <c r="J33" s="62" t="str">
        <f>+F33</f>
        <v>per flight</v>
      </c>
      <c r="K33" s="94"/>
      <c r="L33" s="109"/>
      <c r="M33" s="122">
        <f>+L33*K33</f>
        <v>0</v>
      </c>
      <c r="N33" s="62" t="str">
        <f>+J33</f>
        <v>per flight</v>
      </c>
      <c r="O33" s="94"/>
      <c r="P33" s="109"/>
      <c r="Q33" s="122">
        <f>+P33*O33</f>
        <v>0</v>
      </c>
      <c r="R33" s="204"/>
      <c r="S33" s="205"/>
    </row>
    <row r="34" spans="1:19" ht="12.75" customHeight="1" x14ac:dyDescent="0.25">
      <c r="A34" s="175" t="s">
        <v>23</v>
      </c>
      <c r="B34" s="176"/>
      <c r="C34" s="177"/>
      <c r="D34" s="178"/>
      <c r="E34" s="179"/>
      <c r="F34" s="180"/>
      <c r="G34" s="181"/>
      <c r="H34" s="182"/>
      <c r="I34" s="183"/>
      <c r="J34" s="180"/>
      <c r="K34" s="181"/>
      <c r="L34" s="182"/>
      <c r="M34" s="183"/>
      <c r="N34" s="180"/>
      <c r="O34" s="181"/>
      <c r="P34" s="182"/>
      <c r="Q34" s="183"/>
      <c r="R34" s="204"/>
      <c r="S34" s="205"/>
    </row>
    <row r="35" spans="1:19" ht="12.75" customHeight="1" x14ac:dyDescent="0.25">
      <c r="A35" s="87"/>
      <c r="B35" s="89" t="s">
        <v>55</v>
      </c>
      <c r="C35" s="94"/>
      <c r="D35" s="109"/>
      <c r="E35" s="132">
        <f>C35*D35</f>
        <v>0</v>
      </c>
      <c r="F35" s="62" t="str">
        <f t="shared" ref="F35:F37" si="31">+B35</f>
        <v>Per travel</v>
      </c>
      <c r="G35" s="94"/>
      <c r="H35" s="109"/>
      <c r="I35" s="122">
        <f t="shared" ref="I35:I37" si="32">+H35*G35</f>
        <v>0</v>
      </c>
      <c r="J35" s="62" t="str">
        <f t="shared" ref="J35:J37" si="33">+F35</f>
        <v>Per travel</v>
      </c>
      <c r="K35" s="94"/>
      <c r="L35" s="109"/>
      <c r="M35" s="122">
        <f t="shared" ref="M35:M37" si="34">+L35*K35</f>
        <v>0</v>
      </c>
      <c r="N35" s="62" t="str">
        <f t="shared" ref="N35:N37" si="35">+J35</f>
        <v>Per travel</v>
      </c>
      <c r="O35" s="94"/>
      <c r="P35" s="109"/>
      <c r="Q35" s="122">
        <f t="shared" ref="Q35:Q37" si="36">+P35*O35</f>
        <v>0</v>
      </c>
      <c r="R35" s="210"/>
      <c r="S35" s="211"/>
    </row>
    <row r="36" spans="1:19" ht="12.75" customHeight="1" x14ac:dyDescent="0.25">
      <c r="A36" s="87"/>
      <c r="B36" s="58" t="s">
        <v>55</v>
      </c>
      <c r="C36" s="94"/>
      <c r="D36" s="109"/>
      <c r="E36" s="132">
        <f>C36*D36</f>
        <v>0</v>
      </c>
      <c r="F36" s="62" t="str">
        <f t="shared" si="31"/>
        <v>Per travel</v>
      </c>
      <c r="G36" s="94"/>
      <c r="H36" s="109"/>
      <c r="I36" s="122">
        <f t="shared" si="32"/>
        <v>0</v>
      </c>
      <c r="J36" s="62" t="str">
        <f t="shared" si="33"/>
        <v>Per travel</v>
      </c>
      <c r="K36" s="94"/>
      <c r="L36" s="109"/>
      <c r="M36" s="122">
        <f t="shared" si="34"/>
        <v>0</v>
      </c>
      <c r="N36" s="62" t="str">
        <f t="shared" si="35"/>
        <v>Per travel</v>
      </c>
      <c r="O36" s="94"/>
      <c r="P36" s="109"/>
      <c r="Q36" s="122">
        <f t="shared" si="36"/>
        <v>0</v>
      </c>
      <c r="R36" s="208"/>
      <c r="S36" s="209"/>
    </row>
    <row r="37" spans="1:19" ht="12.75" customHeight="1" thickBot="1" x14ac:dyDescent="0.3">
      <c r="A37" s="87"/>
      <c r="B37" s="58" t="s">
        <v>55</v>
      </c>
      <c r="C37" s="94"/>
      <c r="D37" s="109"/>
      <c r="E37" s="132">
        <f>C37*D37</f>
        <v>0</v>
      </c>
      <c r="F37" s="62" t="str">
        <f t="shared" si="31"/>
        <v>Per travel</v>
      </c>
      <c r="G37" s="94"/>
      <c r="H37" s="109"/>
      <c r="I37" s="122">
        <f t="shared" si="32"/>
        <v>0</v>
      </c>
      <c r="J37" s="62" t="str">
        <f t="shared" si="33"/>
        <v>Per travel</v>
      </c>
      <c r="K37" s="94"/>
      <c r="L37" s="109"/>
      <c r="M37" s="122">
        <f t="shared" si="34"/>
        <v>0</v>
      </c>
      <c r="N37" s="62" t="str">
        <f t="shared" si="35"/>
        <v>Per travel</v>
      </c>
      <c r="O37" s="94"/>
      <c r="P37" s="109"/>
      <c r="Q37" s="122">
        <f t="shared" si="36"/>
        <v>0</v>
      </c>
      <c r="R37" s="204"/>
      <c r="S37" s="205"/>
    </row>
    <row r="38" spans="1:19" ht="13.8" thickBot="1" x14ac:dyDescent="0.3">
      <c r="A38" s="165" t="s">
        <v>3</v>
      </c>
      <c r="B38" s="166"/>
      <c r="C38" s="167"/>
      <c r="D38" s="169"/>
      <c r="E38" s="230">
        <f>SUM(E31:E37)</f>
        <v>0</v>
      </c>
      <c r="F38" s="170"/>
      <c r="G38" s="171"/>
      <c r="H38" s="228"/>
      <c r="I38" s="229">
        <f>SUM(I31:I37)</f>
        <v>0</v>
      </c>
      <c r="J38" s="170"/>
      <c r="K38" s="171"/>
      <c r="L38" s="228"/>
      <c r="M38" s="229">
        <f>SUM(M31:M37)</f>
        <v>0</v>
      </c>
      <c r="N38" s="170"/>
      <c r="O38" s="171"/>
      <c r="P38" s="228"/>
      <c r="Q38" s="229">
        <f>SUM(Q31:Q37)</f>
        <v>0</v>
      </c>
      <c r="R38" s="170"/>
      <c r="S38" s="219"/>
    </row>
    <row r="39" spans="1:19" x14ac:dyDescent="0.25">
      <c r="A39" s="165" t="s">
        <v>96</v>
      </c>
      <c r="B39" s="166"/>
      <c r="C39" s="167"/>
      <c r="D39" s="168"/>
      <c r="E39" s="169"/>
      <c r="F39" s="170"/>
      <c r="G39" s="171"/>
      <c r="H39" s="172"/>
      <c r="I39" s="173"/>
      <c r="J39" s="170"/>
      <c r="K39" s="171"/>
      <c r="L39" s="172"/>
      <c r="M39" s="173"/>
      <c r="N39" s="170"/>
      <c r="O39" s="171"/>
      <c r="P39" s="172"/>
      <c r="Q39" s="173"/>
      <c r="R39" s="170"/>
      <c r="S39" s="219"/>
    </row>
    <row r="40" spans="1:19" ht="12.75" customHeight="1" x14ac:dyDescent="0.25">
      <c r="A40" s="175" t="s">
        <v>111</v>
      </c>
      <c r="B40" s="176"/>
      <c r="C40" s="177"/>
      <c r="D40" s="178"/>
      <c r="E40" s="179"/>
      <c r="F40" s="180"/>
      <c r="G40" s="181"/>
      <c r="H40" s="182"/>
      <c r="I40" s="183"/>
      <c r="J40" s="180"/>
      <c r="K40" s="181"/>
      <c r="L40" s="182"/>
      <c r="M40" s="183"/>
      <c r="N40" s="180"/>
      <c r="O40" s="181"/>
      <c r="P40" s="182"/>
      <c r="Q40" s="183"/>
      <c r="R40" s="198"/>
      <c r="S40" s="199"/>
    </row>
    <row r="41" spans="1:19" ht="12.75" customHeight="1" x14ac:dyDescent="0.25">
      <c r="A41" s="175" t="s">
        <v>17</v>
      </c>
      <c r="B41" s="176"/>
      <c r="C41" s="177"/>
      <c r="D41" s="178"/>
      <c r="E41" s="179"/>
      <c r="F41" s="180"/>
      <c r="G41" s="181"/>
      <c r="H41" s="182"/>
      <c r="I41" s="183"/>
      <c r="J41" s="180"/>
      <c r="K41" s="181"/>
      <c r="L41" s="182"/>
      <c r="M41" s="183"/>
      <c r="N41" s="180"/>
      <c r="O41" s="181"/>
      <c r="P41" s="182"/>
      <c r="Q41" s="183"/>
      <c r="R41" s="198"/>
      <c r="S41" s="199"/>
    </row>
    <row r="42" spans="1:19" ht="26.4" x14ac:dyDescent="0.25">
      <c r="A42" s="160" t="s">
        <v>116</v>
      </c>
      <c r="B42" s="58" t="s">
        <v>59</v>
      </c>
      <c r="C42" s="94">
        <v>1</v>
      </c>
      <c r="D42" s="109">
        <v>4000</v>
      </c>
      <c r="E42" s="132">
        <f>D42*C42</f>
        <v>4000</v>
      </c>
      <c r="F42" s="62" t="str">
        <f t="shared" ref="F42:F44" si="37">+B42</f>
        <v>Per unit</v>
      </c>
      <c r="G42" s="94"/>
      <c r="H42" s="109"/>
      <c r="I42" s="122">
        <f t="shared" ref="I42:I43" si="38">+H42*G42</f>
        <v>0</v>
      </c>
      <c r="J42" s="62" t="str">
        <f t="shared" ref="J42:J44" si="39">+F42</f>
        <v>Per unit</v>
      </c>
      <c r="K42" s="94"/>
      <c r="L42" s="109"/>
      <c r="M42" s="122">
        <f t="shared" ref="M42:M43" si="40">+L42*K42</f>
        <v>0</v>
      </c>
      <c r="N42" s="62" t="str">
        <f t="shared" ref="N42:N44" si="41">+J42</f>
        <v>Per unit</v>
      </c>
      <c r="O42" s="94"/>
      <c r="P42" s="109"/>
      <c r="Q42" s="122">
        <f t="shared" ref="Q42:Q43" si="42">+P42*O42</f>
        <v>0</v>
      </c>
      <c r="R42" s="222" t="s">
        <v>121</v>
      </c>
      <c r="S42" s="250" t="s">
        <v>160</v>
      </c>
    </row>
    <row r="43" spans="1:19" ht="12.75" customHeight="1" x14ac:dyDescent="0.25">
      <c r="A43" s="87"/>
      <c r="B43" s="58" t="s">
        <v>59</v>
      </c>
      <c r="C43" s="94"/>
      <c r="D43" s="109"/>
      <c r="E43" s="132">
        <f>D43*C43</f>
        <v>0</v>
      </c>
      <c r="F43" s="62" t="str">
        <f t="shared" si="37"/>
        <v>Per unit</v>
      </c>
      <c r="G43" s="94"/>
      <c r="H43" s="109"/>
      <c r="I43" s="122">
        <f t="shared" si="38"/>
        <v>0</v>
      </c>
      <c r="J43" s="62" t="str">
        <f t="shared" si="39"/>
        <v>Per unit</v>
      </c>
      <c r="K43" s="94"/>
      <c r="L43" s="109"/>
      <c r="M43" s="122">
        <f t="shared" si="40"/>
        <v>0</v>
      </c>
      <c r="N43" s="62" t="str">
        <f t="shared" si="41"/>
        <v>Per unit</v>
      </c>
      <c r="O43" s="94"/>
      <c r="P43" s="109"/>
      <c r="Q43" s="122">
        <f t="shared" si="42"/>
        <v>0</v>
      </c>
      <c r="S43" s="199"/>
    </row>
    <row r="44" spans="1:19" ht="12.75" customHeight="1" x14ac:dyDescent="0.25">
      <c r="A44" s="160"/>
      <c r="B44" s="58" t="s">
        <v>59</v>
      </c>
      <c r="C44" s="94"/>
      <c r="D44" s="109"/>
      <c r="E44" s="132">
        <f>D44*C44</f>
        <v>0</v>
      </c>
      <c r="F44" s="62" t="str">
        <f t="shared" si="37"/>
        <v>Per unit</v>
      </c>
      <c r="G44" s="94"/>
      <c r="H44" s="109"/>
      <c r="I44" s="122">
        <f>+H44*G44</f>
        <v>0</v>
      </c>
      <c r="J44" s="62" t="str">
        <f t="shared" si="39"/>
        <v>Per unit</v>
      </c>
      <c r="K44" s="94"/>
      <c r="L44" s="109"/>
      <c r="M44" s="122">
        <f>+L44*K44</f>
        <v>0</v>
      </c>
      <c r="N44" s="62" t="str">
        <f t="shared" si="41"/>
        <v>Per unit</v>
      </c>
      <c r="O44" s="94"/>
      <c r="P44" s="109"/>
      <c r="Q44" s="122">
        <f>+P44*O44</f>
        <v>0</v>
      </c>
      <c r="R44" s="198"/>
      <c r="S44" s="199"/>
    </row>
    <row r="45" spans="1:19" s="248" customFormat="1" ht="12.75" customHeight="1" x14ac:dyDescent="0.25">
      <c r="A45" s="239" t="s">
        <v>27</v>
      </c>
      <c r="B45" s="240"/>
      <c r="C45" s="241"/>
      <c r="D45" s="242"/>
      <c r="E45" s="243"/>
      <c r="F45" s="244"/>
      <c r="G45" s="245"/>
      <c r="H45" s="246"/>
      <c r="I45" s="247"/>
      <c r="J45" s="244"/>
      <c r="K45" s="245"/>
      <c r="L45" s="246"/>
      <c r="M45" s="247"/>
      <c r="N45" s="244"/>
      <c r="O45" s="245"/>
      <c r="P45" s="246"/>
      <c r="Q45" s="247"/>
      <c r="R45" s="204"/>
      <c r="S45" s="205"/>
    </row>
    <row r="46" spans="1:19" s="248" customFormat="1" ht="12.75" customHeight="1" x14ac:dyDescent="0.25">
      <c r="A46" s="239" t="s">
        <v>24</v>
      </c>
      <c r="B46" s="240"/>
      <c r="C46" s="241"/>
      <c r="D46" s="242"/>
      <c r="E46" s="243"/>
      <c r="F46" s="244"/>
      <c r="G46" s="245"/>
      <c r="H46" s="246"/>
      <c r="I46" s="247"/>
      <c r="J46" s="244"/>
      <c r="K46" s="245"/>
      <c r="L46" s="246"/>
      <c r="M46" s="247"/>
      <c r="N46" s="244"/>
      <c r="O46" s="245"/>
      <c r="P46" s="246"/>
      <c r="Q46" s="247"/>
      <c r="R46" s="204"/>
      <c r="S46" s="205"/>
    </row>
    <row r="47" spans="1:19" ht="12.75" customHeight="1" x14ac:dyDescent="0.25">
      <c r="A47" s="175" t="s">
        <v>25</v>
      </c>
      <c r="B47" s="176"/>
      <c r="C47" s="177"/>
      <c r="D47" s="178"/>
      <c r="E47" s="179"/>
      <c r="F47" s="180"/>
      <c r="G47" s="181"/>
      <c r="H47" s="182"/>
      <c r="I47" s="183"/>
      <c r="J47" s="180"/>
      <c r="K47" s="181"/>
      <c r="L47" s="182"/>
      <c r="M47" s="183"/>
      <c r="N47" s="180"/>
      <c r="O47" s="181"/>
      <c r="P47" s="182"/>
      <c r="Q47" s="183"/>
      <c r="R47" s="198"/>
      <c r="S47" s="199"/>
    </row>
    <row r="48" spans="1:19" ht="12.75" customHeight="1" x14ac:dyDescent="0.25">
      <c r="A48" s="164" t="s">
        <v>141</v>
      </c>
      <c r="B48" s="64" t="s">
        <v>60</v>
      </c>
      <c r="C48" s="95">
        <v>1</v>
      </c>
      <c r="D48" s="144">
        <v>164000</v>
      </c>
      <c r="E48" s="134">
        <f>C48*D48</f>
        <v>164000</v>
      </c>
      <c r="F48" s="62" t="str">
        <f>+B48</f>
        <v>per year</v>
      </c>
      <c r="G48" s="94"/>
      <c r="H48" s="109"/>
      <c r="I48" s="122">
        <f>+H48*G48</f>
        <v>0</v>
      </c>
      <c r="J48" s="62" t="str">
        <f>+F48</f>
        <v>per year</v>
      </c>
      <c r="K48" s="94"/>
      <c r="L48" s="109"/>
      <c r="M48" s="122">
        <f>+L48*K48</f>
        <v>0</v>
      </c>
      <c r="N48" s="62" t="str">
        <f>+J48</f>
        <v>per year</v>
      </c>
      <c r="O48" s="94"/>
      <c r="P48" s="109"/>
      <c r="Q48" s="122">
        <f>+P48*O48</f>
        <v>0</v>
      </c>
      <c r="R48" s="250" t="s">
        <v>145</v>
      </c>
      <c r="S48" s="222" t="s">
        <v>162</v>
      </c>
    </row>
    <row r="49" spans="1:19" ht="12.75" customHeight="1" thickBot="1" x14ac:dyDescent="0.3">
      <c r="A49" s="164" t="s">
        <v>142</v>
      </c>
      <c r="B49" s="64" t="s">
        <v>60</v>
      </c>
      <c r="C49" s="95">
        <v>1</v>
      </c>
      <c r="D49" s="144">
        <v>1000</v>
      </c>
      <c r="E49" s="134">
        <f>C49*D49</f>
        <v>1000</v>
      </c>
      <c r="F49" s="62" t="str">
        <f>+B49</f>
        <v>per year</v>
      </c>
      <c r="G49" s="94"/>
      <c r="H49" s="109"/>
      <c r="I49" s="122">
        <f t="shared" ref="I49" si="43">+H49*G49</f>
        <v>0</v>
      </c>
      <c r="J49" s="62" t="str">
        <f>+F49</f>
        <v>per year</v>
      </c>
      <c r="K49" s="94"/>
      <c r="L49" s="109"/>
      <c r="M49" s="122">
        <f t="shared" ref="M49" si="44">+L49*K49</f>
        <v>0</v>
      </c>
      <c r="N49" s="62" t="str">
        <f>+J49</f>
        <v>per year</v>
      </c>
      <c r="O49" s="94"/>
      <c r="P49" s="109"/>
      <c r="Q49" s="122">
        <f t="shared" ref="Q49" si="45">+P49*O49</f>
        <v>0</v>
      </c>
      <c r="R49" s="198" t="s">
        <v>143</v>
      </c>
      <c r="S49" s="199" t="s">
        <v>144</v>
      </c>
    </row>
    <row r="50" spans="1:19" ht="13.8" thickBot="1" x14ac:dyDescent="0.3">
      <c r="A50" s="165" t="s">
        <v>2</v>
      </c>
      <c r="B50" s="166"/>
      <c r="C50" s="167"/>
      <c r="D50" s="169"/>
      <c r="E50" s="230">
        <f>SUM(E40:E49)</f>
        <v>169000</v>
      </c>
      <c r="F50" s="170"/>
      <c r="G50" s="171"/>
      <c r="H50" s="228"/>
      <c r="I50" s="229">
        <f>SUM(I40:I49)</f>
        <v>0</v>
      </c>
      <c r="J50" s="170"/>
      <c r="K50" s="171"/>
      <c r="L50" s="228"/>
      <c r="M50" s="229">
        <f>SUM(M40:M49)</f>
        <v>0</v>
      </c>
      <c r="N50" s="170"/>
      <c r="O50" s="171"/>
      <c r="P50" s="228"/>
      <c r="Q50" s="229">
        <f>SUM(Q40:Q49)</f>
        <v>0</v>
      </c>
      <c r="R50" s="170"/>
      <c r="S50" s="219"/>
    </row>
    <row r="51" spans="1:19" x14ac:dyDescent="0.25">
      <c r="A51" s="165" t="s">
        <v>100</v>
      </c>
      <c r="B51" s="166"/>
      <c r="C51" s="167"/>
      <c r="D51" s="168"/>
      <c r="E51" s="169"/>
      <c r="F51" s="170"/>
      <c r="G51" s="171"/>
      <c r="H51" s="172"/>
      <c r="I51" s="173"/>
      <c r="J51" s="170"/>
      <c r="K51" s="171"/>
      <c r="L51" s="172"/>
      <c r="M51" s="173"/>
      <c r="N51" s="170"/>
      <c r="O51" s="171"/>
      <c r="P51" s="172"/>
      <c r="Q51" s="173"/>
      <c r="R51" s="170"/>
      <c r="S51" s="219"/>
    </row>
    <row r="52" spans="1:19" ht="12.75" customHeight="1" x14ac:dyDescent="0.25">
      <c r="A52" s="175" t="s">
        <v>110</v>
      </c>
      <c r="B52" s="176"/>
      <c r="C52" s="177"/>
      <c r="D52" s="178"/>
      <c r="E52" s="179"/>
      <c r="F52" s="180"/>
      <c r="G52" s="181"/>
      <c r="H52" s="182"/>
      <c r="I52" s="183"/>
      <c r="J52" s="180"/>
      <c r="K52" s="181"/>
      <c r="L52" s="182"/>
      <c r="M52" s="183"/>
      <c r="N52" s="180"/>
      <c r="O52" s="181"/>
      <c r="P52" s="182"/>
      <c r="Q52" s="183"/>
      <c r="R52" s="212"/>
      <c r="S52" s="221"/>
    </row>
    <row r="53" spans="1:19" ht="12.75" customHeight="1" x14ac:dyDescent="0.25">
      <c r="A53" s="175" t="s">
        <v>18</v>
      </c>
      <c r="B53" s="176"/>
      <c r="C53" s="177"/>
      <c r="D53" s="178"/>
      <c r="E53" s="179"/>
      <c r="F53" s="180"/>
      <c r="G53" s="181"/>
      <c r="H53" s="182"/>
      <c r="I53" s="183"/>
      <c r="J53" s="180"/>
      <c r="K53" s="181"/>
      <c r="L53" s="182"/>
      <c r="M53" s="183"/>
      <c r="N53" s="180"/>
      <c r="O53" s="181"/>
      <c r="P53" s="182"/>
      <c r="Q53" s="183"/>
      <c r="R53" s="212"/>
      <c r="S53" s="221"/>
    </row>
    <row r="54" spans="1:19" ht="12.75" customHeight="1" x14ac:dyDescent="0.25">
      <c r="A54" s="87"/>
      <c r="B54" s="58" t="s">
        <v>53</v>
      </c>
      <c r="C54" s="94"/>
      <c r="D54" s="110"/>
      <c r="E54" s="132">
        <f>D54*C54</f>
        <v>0</v>
      </c>
      <c r="F54" s="62" t="str">
        <f>+B54</f>
        <v>Per month</v>
      </c>
      <c r="G54" s="94"/>
      <c r="H54" s="109"/>
      <c r="I54" s="122">
        <f t="shared" ref="I54" si="46">+H54*G54</f>
        <v>0</v>
      </c>
      <c r="J54" s="62" t="str">
        <f>+F54</f>
        <v>Per month</v>
      </c>
      <c r="K54" s="94"/>
      <c r="L54" s="109"/>
      <c r="M54" s="122">
        <f t="shared" ref="M54" si="47">+L54*K54</f>
        <v>0</v>
      </c>
      <c r="N54" s="62" t="str">
        <f>+J54</f>
        <v>Per month</v>
      </c>
      <c r="O54" s="94"/>
      <c r="P54" s="109"/>
      <c r="Q54" s="122">
        <f t="shared" ref="Q54" si="48">+P54*O54</f>
        <v>0</v>
      </c>
      <c r="R54" s="212"/>
      <c r="S54" s="221"/>
    </row>
    <row r="55" spans="1:19" ht="12.75" customHeight="1" x14ac:dyDescent="0.25">
      <c r="A55" s="175" t="s">
        <v>19</v>
      </c>
      <c r="B55" s="176"/>
      <c r="C55" s="177"/>
      <c r="D55" s="178"/>
      <c r="E55" s="179"/>
      <c r="F55" s="180"/>
      <c r="G55" s="181"/>
      <c r="H55" s="182"/>
      <c r="I55" s="183"/>
      <c r="J55" s="180"/>
      <c r="K55" s="181"/>
      <c r="L55" s="182"/>
      <c r="M55" s="183"/>
      <c r="N55" s="180"/>
      <c r="O55" s="181"/>
      <c r="P55" s="182"/>
      <c r="Q55" s="183"/>
      <c r="R55" s="212"/>
      <c r="S55" s="221"/>
    </row>
    <row r="56" spans="1:19" ht="30.6" customHeight="1" x14ac:dyDescent="0.25">
      <c r="A56" s="87" t="s">
        <v>117</v>
      </c>
      <c r="B56" s="58" t="s">
        <v>53</v>
      </c>
      <c r="C56" s="94">
        <v>27</v>
      </c>
      <c r="D56" s="109">
        <v>50</v>
      </c>
      <c r="E56" s="132">
        <f>D56*C56</f>
        <v>1350</v>
      </c>
      <c r="F56" s="62" t="str">
        <f>+B56</f>
        <v>Per month</v>
      </c>
      <c r="G56" s="94"/>
      <c r="H56" s="109"/>
      <c r="I56" s="122">
        <f t="shared" ref="I56" si="49">+H56*G56</f>
        <v>0</v>
      </c>
      <c r="J56" s="62" t="str">
        <f>+F56</f>
        <v>Per month</v>
      </c>
      <c r="K56" s="94"/>
      <c r="L56" s="109"/>
      <c r="M56" s="122">
        <f t="shared" ref="M56" si="50">+L56*K56</f>
        <v>0</v>
      </c>
      <c r="N56" s="62" t="str">
        <f>+J56</f>
        <v>Per month</v>
      </c>
      <c r="O56" s="94"/>
      <c r="P56" s="109"/>
      <c r="Q56" s="122">
        <f t="shared" ref="Q56" si="51">+P56*O56</f>
        <v>0</v>
      </c>
      <c r="R56" s="251" t="s">
        <v>122</v>
      </c>
      <c r="S56" s="212" t="s">
        <v>118</v>
      </c>
    </row>
    <row r="57" spans="1:19" x14ac:dyDescent="0.25">
      <c r="A57" s="175" t="s">
        <v>10</v>
      </c>
      <c r="B57" s="176"/>
      <c r="C57" s="177"/>
      <c r="D57" s="178"/>
      <c r="E57" s="179"/>
      <c r="F57" s="180"/>
      <c r="G57" s="181"/>
      <c r="H57" s="182"/>
      <c r="I57" s="183"/>
      <c r="J57" s="180"/>
      <c r="K57" s="181"/>
      <c r="L57" s="182"/>
      <c r="M57" s="183"/>
      <c r="N57" s="180"/>
      <c r="O57" s="181"/>
      <c r="P57" s="182"/>
      <c r="Q57" s="183"/>
      <c r="S57" s="221"/>
    </row>
    <row r="58" spans="1:19" ht="12.75" customHeight="1" x14ac:dyDescent="0.25">
      <c r="A58" s="87"/>
      <c r="B58" s="89" t="s">
        <v>53</v>
      </c>
      <c r="C58" s="96"/>
      <c r="D58" s="110"/>
      <c r="E58" s="133">
        <f>C58*D58</f>
        <v>0</v>
      </c>
      <c r="F58" s="90" t="str">
        <f>+B58</f>
        <v>Per month</v>
      </c>
      <c r="G58" s="94"/>
      <c r="H58" s="110"/>
      <c r="I58" s="123">
        <f t="shared" ref="I58:I60" si="52">+H58*G58</f>
        <v>0</v>
      </c>
      <c r="J58" s="90" t="str">
        <f>+F58</f>
        <v>Per month</v>
      </c>
      <c r="K58" s="94"/>
      <c r="L58" s="110"/>
      <c r="M58" s="123">
        <f t="shared" ref="M58:M60" si="53">+L58*K58</f>
        <v>0</v>
      </c>
      <c r="N58" s="90" t="str">
        <f>+J58</f>
        <v>Per month</v>
      </c>
      <c r="O58" s="94"/>
      <c r="P58" s="110"/>
      <c r="Q58" s="123">
        <f t="shared" ref="Q58:Q60" si="54">+P58*O58</f>
        <v>0</v>
      </c>
      <c r="R58" s="212"/>
      <c r="S58" s="221"/>
    </row>
    <row r="59" spans="1:19" ht="12.75" customHeight="1" x14ac:dyDescent="0.25">
      <c r="A59" s="87"/>
      <c r="B59" s="89" t="s">
        <v>53</v>
      </c>
      <c r="C59" s="96"/>
      <c r="D59" s="110"/>
      <c r="E59" s="133">
        <f>C59*D59</f>
        <v>0</v>
      </c>
      <c r="F59" s="90" t="str">
        <f>+B59</f>
        <v>Per month</v>
      </c>
      <c r="G59" s="94"/>
      <c r="H59" s="110"/>
      <c r="I59" s="123">
        <f t="shared" si="52"/>
        <v>0</v>
      </c>
      <c r="J59" s="90" t="str">
        <f>+F59</f>
        <v>Per month</v>
      </c>
      <c r="K59" s="94"/>
      <c r="L59" s="110"/>
      <c r="M59" s="123">
        <f t="shared" si="53"/>
        <v>0</v>
      </c>
      <c r="N59" s="90" t="str">
        <f>+J59</f>
        <v>Per month</v>
      </c>
      <c r="O59" s="94"/>
      <c r="P59" s="110"/>
      <c r="Q59" s="123">
        <f t="shared" si="54"/>
        <v>0</v>
      </c>
      <c r="R59" s="212"/>
      <c r="S59" s="221"/>
    </row>
    <row r="60" spans="1:19" ht="12.75" customHeight="1" thickBot="1" x14ac:dyDescent="0.3">
      <c r="A60" s="87"/>
      <c r="B60" s="89" t="s">
        <v>53</v>
      </c>
      <c r="C60" s="96"/>
      <c r="D60" s="110"/>
      <c r="E60" s="133">
        <f>C60*D60</f>
        <v>0</v>
      </c>
      <c r="F60" s="90" t="str">
        <f>+B60</f>
        <v>Per month</v>
      </c>
      <c r="G60" s="94"/>
      <c r="H60" s="110"/>
      <c r="I60" s="123">
        <f t="shared" si="52"/>
        <v>0</v>
      </c>
      <c r="J60" s="90" t="str">
        <f>+F60</f>
        <v>Per month</v>
      </c>
      <c r="K60" s="94"/>
      <c r="L60" s="110"/>
      <c r="M60" s="123">
        <f t="shared" si="53"/>
        <v>0</v>
      </c>
      <c r="N60" s="90" t="str">
        <f>+J60</f>
        <v>Per month</v>
      </c>
      <c r="O60" s="94"/>
      <c r="P60" s="110"/>
      <c r="Q60" s="123">
        <f t="shared" si="54"/>
        <v>0</v>
      </c>
      <c r="R60" s="212"/>
      <c r="S60" s="221"/>
    </row>
    <row r="61" spans="1:19" ht="13.8" thickBot="1" x14ac:dyDescent="0.3">
      <c r="A61" s="165" t="s">
        <v>26</v>
      </c>
      <c r="B61" s="166"/>
      <c r="C61" s="167"/>
      <c r="D61" s="169"/>
      <c r="E61" s="230">
        <f>SUM(E52:E60)</f>
        <v>1350</v>
      </c>
      <c r="F61" s="170"/>
      <c r="G61" s="171"/>
      <c r="H61" s="228"/>
      <c r="I61" s="229">
        <f>SUM(I52:I60)</f>
        <v>0</v>
      </c>
      <c r="J61" s="170"/>
      <c r="K61" s="171"/>
      <c r="L61" s="228"/>
      <c r="M61" s="229">
        <f>SUM(M52:M60)</f>
        <v>0</v>
      </c>
      <c r="N61" s="170"/>
      <c r="O61" s="171"/>
      <c r="P61" s="228"/>
      <c r="Q61" s="229">
        <f>SUM(Q52:Q60)</f>
        <v>0</v>
      </c>
      <c r="R61" s="213"/>
      <c r="S61" s="219"/>
    </row>
    <row r="62" spans="1:19" x14ac:dyDescent="0.25">
      <c r="A62" s="165" t="s">
        <v>97</v>
      </c>
      <c r="B62" s="166"/>
      <c r="C62" s="167"/>
      <c r="D62" s="168"/>
      <c r="E62" s="169"/>
      <c r="F62" s="170"/>
      <c r="G62" s="171"/>
      <c r="H62" s="172"/>
      <c r="I62" s="173"/>
      <c r="J62" s="170"/>
      <c r="K62" s="171"/>
      <c r="L62" s="172"/>
      <c r="M62" s="173"/>
      <c r="N62" s="170"/>
      <c r="O62" s="171"/>
      <c r="P62" s="172"/>
      <c r="Q62" s="173"/>
      <c r="R62" s="213"/>
      <c r="S62" s="219"/>
    </row>
    <row r="63" spans="1:19" ht="12.75" customHeight="1" x14ac:dyDescent="0.25">
      <c r="A63" s="175" t="s">
        <v>101</v>
      </c>
      <c r="B63" s="176"/>
      <c r="C63" s="177"/>
      <c r="D63" s="178"/>
      <c r="E63" s="179"/>
      <c r="F63" s="180"/>
      <c r="G63" s="181"/>
      <c r="H63" s="182"/>
      <c r="I63" s="183"/>
      <c r="J63" s="180"/>
      <c r="K63" s="181"/>
      <c r="L63" s="182"/>
      <c r="M63" s="183"/>
      <c r="N63" s="180"/>
      <c r="O63" s="181"/>
      <c r="P63" s="182"/>
      <c r="Q63" s="183"/>
      <c r="R63" s="214"/>
      <c r="S63" s="199"/>
    </row>
    <row r="64" spans="1:19" ht="12.75" customHeight="1" x14ac:dyDescent="0.25">
      <c r="A64" s="87" t="s">
        <v>147</v>
      </c>
      <c r="B64" s="58" t="s">
        <v>59</v>
      </c>
      <c r="C64" s="97">
        <v>1</v>
      </c>
      <c r="D64" s="145">
        <v>3000</v>
      </c>
      <c r="E64" s="135">
        <f>D64*C64</f>
        <v>3000</v>
      </c>
      <c r="F64" s="78" t="str">
        <f>+B64</f>
        <v>Per unit</v>
      </c>
      <c r="G64" s="94"/>
      <c r="H64" s="111"/>
      <c r="I64" s="124">
        <f t="shared" ref="I64" si="55">+H64*G64</f>
        <v>0</v>
      </c>
      <c r="J64" s="78" t="str">
        <f>+F64</f>
        <v>Per unit</v>
      </c>
      <c r="K64" s="94"/>
      <c r="L64" s="111"/>
      <c r="M64" s="124">
        <f t="shared" ref="M64" si="56">+L64*K64</f>
        <v>0</v>
      </c>
      <c r="N64" s="78" t="str">
        <f>+J64</f>
        <v>Per unit</v>
      </c>
      <c r="O64" s="94"/>
      <c r="P64" s="111"/>
      <c r="Q64" s="124">
        <f t="shared" ref="Q64" si="57">+P64*O64</f>
        <v>0</v>
      </c>
      <c r="R64" s="214" t="s">
        <v>148</v>
      </c>
      <c r="S64" s="199" t="s">
        <v>149</v>
      </c>
    </row>
    <row r="65" spans="1:19" ht="12.75" customHeight="1" x14ac:dyDescent="0.25">
      <c r="A65" s="175" t="s">
        <v>51</v>
      </c>
      <c r="B65" s="176"/>
      <c r="C65" s="177"/>
      <c r="D65" s="178"/>
      <c r="E65" s="179"/>
      <c r="F65" s="180"/>
      <c r="G65" s="181"/>
      <c r="H65" s="182"/>
      <c r="I65" s="183"/>
      <c r="J65" s="180"/>
      <c r="K65" s="181"/>
      <c r="L65" s="182"/>
      <c r="M65" s="183"/>
      <c r="N65" s="180"/>
      <c r="O65" s="181"/>
      <c r="P65" s="182"/>
      <c r="Q65" s="183"/>
      <c r="R65" s="214"/>
      <c r="S65" s="199"/>
    </row>
    <row r="66" spans="1:19" ht="49.2" customHeight="1" x14ac:dyDescent="0.25">
      <c r="A66" s="87" t="s">
        <v>135</v>
      </c>
      <c r="B66" s="57" t="s">
        <v>59</v>
      </c>
      <c r="C66" s="96">
        <v>120</v>
      </c>
      <c r="D66" s="109">
        <v>100</v>
      </c>
      <c r="E66" s="132">
        <f>D66*C66</f>
        <v>12000</v>
      </c>
      <c r="F66" s="62" t="str">
        <f>+B66</f>
        <v>Per unit</v>
      </c>
      <c r="G66" s="94"/>
      <c r="H66" s="109"/>
      <c r="I66" s="122">
        <f t="shared" ref="I66:I67" si="58">+H66*G66</f>
        <v>0</v>
      </c>
      <c r="J66" s="62" t="str">
        <f>+F66</f>
        <v>Per unit</v>
      </c>
      <c r="K66" s="94"/>
      <c r="L66" s="109"/>
      <c r="M66" s="122">
        <f t="shared" ref="M66:M67" si="59">+L66*K66</f>
        <v>0</v>
      </c>
      <c r="N66" s="62" t="str">
        <f>+J66</f>
        <v>Per unit</v>
      </c>
      <c r="O66" s="94"/>
      <c r="P66" s="109"/>
      <c r="Q66" s="122">
        <f t="shared" ref="Q66:Q67" si="60">+P66*O66</f>
        <v>0</v>
      </c>
      <c r="R66" s="254" t="s">
        <v>136</v>
      </c>
      <c r="S66" s="199" t="s">
        <v>137</v>
      </c>
    </row>
    <row r="67" spans="1:19" ht="12.75" customHeight="1" x14ac:dyDescent="0.25">
      <c r="A67" s="87"/>
      <c r="B67" s="57" t="s">
        <v>59</v>
      </c>
      <c r="C67" s="94"/>
      <c r="D67" s="109"/>
      <c r="E67" s="132">
        <f>C67*D67</f>
        <v>0</v>
      </c>
      <c r="F67" s="62" t="str">
        <f>+B67</f>
        <v>Per unit</v>
      </c>
      <c r="G67" s="94"/>
      <c r="H67" s="109"/>
      <c r="I67" s="122">
        <f t="shared" si="58"/>
        <v>0</v>
      </c>
      <c r="J67" s="62" t="str">
        <f>+F67</f>
        <v>Per unit</v>
      </c>
      <c r="K67" s="94"/>
      <c r="L67" s="109"/>
      <c r="M67" s="122">
        <f t="shared" si="59"/>
        <v>0</v>
      </c>
      <c r="N67" s="62" t="str">
        <f>+J67</f>
        <v>Per unit</v>
      </c>
      <c r="O67" s="94"/>
      <c r="P67" s="109"/>
      <c r="Q67" s="122">
        <f t="shared" si="60"/>
        <v>0</v>
      </c>
      <c r="R67" s="214"/>
      <c r="S67" s="199"/>
    </row>
    <row r="68" spans="1:19" ht="12.75" customHeight="1" x14ac:dyDescent="0.25">
      <c r="A68" s="175" t="s">
        <v>39</v>
      </c>
      <c r="B68" s="176"/>
      <c r="C68" s="177"/>
      <c r="D68" s="178"/>
      <c r="E68" s="179"/>
      <c r="F68" s="180"/>
      <c r="G68" s="181"/>
      <c r="H68" s="182"/>
      <c r="I68" s="183"/>
      <c r="J68" s="180"/>
      <c r="K68" s="181"/>
      <c r="L68" s="182"/>
      <c r="M68" s="183"/>
      <c r="N68" s="180"/>
      <c r="O68" s="181"/>
      <c r="P68" s="182"/>
      <c r="Q68" s="183"/>
      <c r="R68" s="214"/>
      <c r="S68" s="199"/>
    </row>
    <row r="69" spans="1:19" ht="12.75" customHeight="1" x14ac:dyDescent="0.25">
      <c r="A69" s="87"/>
      <c r="B69" s="57" t="s">
        <v>61</v>
      </c>
      <c r="C69" s="94"/>
      <c r="D69" s="109"/>
      <c r="E69" s="132">
        <f>C69*D69</f>
        <v>0</v>
      </c>
      <c r="F69" s="62" t="str">
        <f>+B69</f>
        <v>Per audit</v>
      </c>
      <c r="G69" s="94"/>
      <c r="H69" s="109"/>
      <c r="I69" s="122">
        <f t="shared" ref="I69" si="61">+H69*G69</f>
        <v>0</v>
      </c>
      <c r="J69" s="62" t="str">
        <f>+F69</f>
        <v>Per audit</v>
      </c>
      <c r="K69" s="94"/>
      <c r="L69" s="109"/>
      <c r="M69" s="122">
        <f t="shared" ref="M69" si="62">+L69*K69</f>
        <v>0</v>
      </c>
      <c r="N69" s="62" t="str">
        <f>+J69</f>
        <v>Per audit</v>
      </c>
      <c r="O69" s="94"/>
      <c r="P69" s="109"/>
      <c r="Q69" s="122">
        <f t="shared" ref="Q69" si="63">+P69*O69</f>
        <v>0</v>
      </c>
      <c r="R69" s="214"/>
      <c r="S69" s="199"/>
    </row>
    <row r="70" spans="1:19" ht="12.75" customHeight="1" x14ac:dyDescent="0.25">
      <c r="A70" s="175" t="s">
        <v>11</v>
      </c>
      <c r="B70" s="176"/>
      <c r="C70" s="177"/>
      <c r="D70" s="178"/>
      <c r="E70" s="179"/>
      <c r="F70" s="180"/>
      <c r="G70" s="181"/>
      <c r="H70" s="182"/>
      <c r="I70" s="183"/>
      <c r="J70" s="180"/>
      <c r="K70" s="181"/>
      <c r="L70" s="182"/>
      <c r="M70" s="183"/>
      <c r="N70" s="180"/>
      <c r="O70" s="181"/>
      <c r="P70" s="182"/>
      <c r="Q70" s="183"/>
      <c r="R70" s="214"/>
      <c r="S70" s="199"/>
    </row>
    <row r="71" spans="1:19" ht="12.75" customHeight="1" x14ac:dyDescent="0.25">
      <c r="A71" s="161" t="s">
        <v>159</v>
      </c>
      <c r="B71" s="64" t="s">
        <v>59</v>
      </c>
      <c r="C71" s="95">
        <v>2</v>
      </c>
      <c r="D71" s="112">
        <v>3000</v>
      </c>
      <c r="E71" s="136">
        <f>D71*C71</f>
        <v>6000</v>
      </c>
      <c r="F71" s="62" t="str">
        <f>+B71</f>
        <v>Per unit</v>
      </c>
      <c r="G71" s="94"/>
      <c r="H71" s="109"/>
      <c r="I71" s="122">
        <f t="shared" ref="I71" si="64">+H71*G71</f>
        <v>0</v>
      </c>
      <c r="J71" s="62" t="str">
        <f>+F71</f>
        <v>Per unit</v>
      </c>
      <c r="K71" s="94"/>
      <c r="L71" s="109"/>
      <c r="M71" s="122">
        <f t="shared" ref="M71" si="65">+L71*K71</f>
        <v>0</v>
      </c>
      <c r="N71" s="62" t="str">
        <f>+J71</f>
        <v>Per unit</v>
      </c>
      <c r="O71" s="94"/>
      <c r="P71" s="109"/>
      <c r="Q71" s="122">
        <f t="shared" ref="Q71" si="66">+P71*O71</f>
        <v>0</v>
      </c>
      <c r="R71" s="214" t="s">
        <v>140</v>
      </c>
      <c r="S71" s="199" t="s">
        <v>161</v>
      </c>
    </row>
    <row r="72" spans="1:19" ht="12.75" customHeight="1" x14ac:dyDescent="0.25">
      <c r="A72" s="175" t="s">
        <v>12</v>
      </c>
      <c r="B72" s="176"/>
      <c r="C72" s="177"/>
      <c r="D72" s="178"/>
      <c r="E72" s="179"/>
      <c r="F72" s="180"/>
      <c r="G72" s="181"/>
      <c r="H72" s="182"/>
      <c r="I72" s="183"/>
      <c r="J72" s="180"/>
      <c r="K72" s="181"/>
      <c r="L72" s="182"/>
      <c r="M72" s="183"/>
      <c r="N72" s="180"/>
      <c r="O72" s="181"/>
      <c r="P72" s="182"/>
      <c r="Q72" s="183"/>
      <c r="R72" s="214"/>
      <c r="S72" s="199"/>
    </row>
    <row r="73" spans="1:19" ht="12.75" customHeight="1" x14ac:dyDescent="0.25">
      <c r="A73" s="87"/>
      <c r="B73" s="57" t="s">
        <v>56</v>
      </c>
      <c r="C73" s="94"/>
      <c r="D73" s="109"/>
      <c r="E73" s="132">
        <f>D73*C73</f>
        <v>0</v>
      </c>
      <c r="F73" s="62" t="str">
        <f>+B73</f>
        <v>Per year</v>
      </c>
      <c r="G73" s="94"/>
      <c r="H73" s="112"/>
      <c r="I73" s="122">
        <f t="shared" ref="I73:I74" si="67">+H73*G73</f>
        <v>0</v>
      </c>
      <c r="J73" s="62" t="str">
        <f>+F73</f>
        <v>Per year</v>
      </c>
      <c r="K73" s="94"/>
      <c r="L73" s="112"/>
      <c r="M73" s="122">
        <f t="shared" ref="M73:M74" si="68">+L73*K73</f>
        <v>0</v>
      </c>
      <c r="N73" s="62" t="str">
        <f>+J73</f>
        <v>Per year</v>
      </c>
      <c r="O73" s="94"/>
      <c r="P73" s="112"/>
      <c r="Q73" s="122">
        <f t="shared" ref="Q73:Q74" si="69">+P73*O73</f>
        <v>0</v>
      </c>
      <c r="R73" s="214"/>
      <c r="S73" s="199"/>
    </row>
    <row r="74" spans="1:19" ht="12.75" customHeight="1" x14ac:dyDescent="0.25">
      <c r="A74" s="87"/>
      <c r="B74" s="91" t="s">
        <v>56</v>
      </c>
      <c r="C74" s="96"/>
      <c r="D74" s="110"/>
      <c r="E74" s="133">
        <f>C74*D74</f>
        <v>0</v>
      </c>
      <c r="F74" s="90" t="str">
        <f>+B74</f>
        <v>Per year</v>
      </c>
      <c r="G74" s="94"/>
      <c r="H74" s="112"/>
      <c r="I74" s="123">
        <f t="shared" si="67"/>
        <v>0</v>
      </c>
      <c r="J74" s="90" t="str">
        <f>+F74</f>
        <v>Per year</v>
      </c>
      <c r="K74" s="94"/>
      <c r="L74" s="112"/>
      <c r="M74" s="123">
        <f t="shared" si="68"/>
        <v>0</v>
      </c>
      <c r="N74" s="90" t="str">
        <f>+J74</f>
        <v>Per year</v>
      </c>
      <c r="O74" s="94"/>
      <c r="P74" s="112"/>
      <c r="Q74" s="123">
        <f t="shared" si="69"/>
        <v>0</v>
      </c>
      <c r="R74" s="215"/>
      <c r="S74" s="222"/>
    </row>
    <row r="75" spans="1:19" ht="12.75" customHeight="1" x14ac:dyDescent="0.25">
      <c r="A75" s="175" t="s">
        <v>93</v>
      </c>
      <c r="B75" s="176"/>
      <c r="C75" s="177"/>
      <c r="D75" s="178"/>
      <c r="E75" s="179"/>
      <c r="F75" s="180"/>
      <c r="G75" s="181"/>
      <c r="H75" s="182"/>
      <c r="I75" s="183"/>
      <c r="J75" s="180"/>
      <c r="K75" s="181"/>
      <c r="L75" s="182"/>
      <c r="M75" s="183"/>
      <c r="N75" s="180"/>
      <c r="O75" s="181"/>
      <c r="P75" s="182"/>
      <c r="Q75" s="183"/>
      <c r="R75" s="215"/>
      <c r="S75" s="222"/>
    </row>
    <row r="76" spans="1:19" ht="12.75" customHeight="1" x14ac:dyDescent="0.25">
      <c r="A76" s="162"/>
      <c r="B76" s="64" t="s">
        <v>60</v>
      </c>
      <c r="C76" s="95"/>
      <c r="D76" s="112"/>
      <c r="E76" s="136">
        <f>D76*C76</f>
        <v>0</v>
      </c>
      <c r="F76" s="65" t="str">
        <f>+B76</f>
        <v>per year</v>
      </c>
      <c r="G76" s="94"/>
      <c r="H76" s="112"/>
      <c r="I76" s="122">
        <f t="shared" ref="I76" si="70">+H76*G76</f>
        <v>0</v>
      </c>
      <c r="J76" s="65" t="str">
        <f>+F76</f>
        <v>per year</v>
      </c>
      <c r="K76" s="94"/>
      <c r="L76" s="112"/>
      <c r="M76" s="122">
        <f t="shared" ref="M76" si="71">+L76*K76</f>
        <v>0</v>
      </c>
      <c r="N76" s="65" t="str">
        <f>+J76</f>
        <v>per year</v>
      </c>
      <c r="O76" s="94"/>
      <c r="P76" s="112"/>
      <c r="Q76" s="122">
        <f t="shared" ref="Q76" si="72">+P76*O76</f>
        <v>0</v>
      </c>
      <c r="R76" s="215"/>
      <c r="S76" s="222"/>
    </row>
    <row r="77" spans="1:19" x14ac:dyDescent="0.25">
      <c r="A77" s="175" t="s">
        <v>94</v>
      </c>
      <c r="B77" s="176"/>
      <c r="C77" s="177"/>
      <c r="D77" s="178"/>
      <c r="E77" s="179"/>
      <c r="F77" s="180"/>
      <c r="G77" s="181"/>
      <c r="H77" s="182"/>
      <c r="I77" s="183"/>
      <c r="J77" s="180"/>
      <c r="K77" s="181"/>
      <c r="L77" s="182"/>
      <c r="M77" s="183"/>
      <c r="N77" s="180"/>
      <c r="O77" s="181"/>
      <c r="P77" s="182"/>
      <c r="Q77" s="183"/>
      <c r="R77" s="215"/>
      <c r="S77" s="222"/>
    </row>
    <row r="78" spans="1:19" ht="12.75" customHeight="1" x14ac:dyDescent="0.25">
      <c r="A78" s="87"/>
      <c r="B78" s="89" t="s">
        <v>58</v>
      </c>
      <c r="C78" s="96"/>
      <c r="D78" s="110"/>
      <c r="E78" s="133">
        <f>C78*D78</f>
        <v>0</v>
      </c>
      <c r="F78" s="90" t="str">
        <f t="shared" ref="F78:F80" si="73">+B78</f>
        <v>Per event</v>
      </c>
      <c r="G78" s="96"/>
      <c r="H78" s="110"/>
      <c r="I78" s="123">
        <f t="shared" ref="I78:I80" si="74">+H78*G78</f>
        <v>0</v>
      </c>
      <c r="J78" s="90" t="str">
        <f t="shared" ref="J78:J80" si="75">+F78</f>
        <v>Per event</v>
      </c>
      <c r="K78" s="96"/>
      <c r="L78" s="110"/>
      <c r="M78" s="123">
        <f t="shared" ref="M78:M80" si="76">+L78*K78</f>
        <v>0</v>
      </c>
      <c r="N78" s="90" t="str">
        <f t="shared" ref="N78:N80" si="77">+J78</f>
        <v>Per event</v>
      </c>
      <c r="O78" s="96"/>
      <c r="P78" s="110"/>
      <c r="Q78" s="123">
        <f t="shared" ref="Q78:Q80" si="78">+P78*O78</f>
        <v>0</v>
      </c>
      <c r="R78" s="215" t="s">
        <v>138</v>
      </c>
      <c r="S78" s="222" t="s">
        <v>139</v>
      </c>
    </row>
    <row r="79" spans="1:19" ht="12.75" customHeight="1" x14ac:dyDescent="0.25">
      <c r="A79" s="87"/>
      <c r="B79" s="89" t="s">
        <v>62</v>
      </c>
      <c r="C79" s="96"/>
      <c r="D79" s="110"/>
      <c r="E79" s="133">
        <f>C79*D79</f>
        <v>0</v>
      </c>
      <c r="F79" s="90" t="str">
        <f t="shared" si="73"/>
        <v>Per person per day</v>
      </c>
      <c r="G79" s="96"/>
      <c r="H79" s="110"/>
      <c r="I79" s="123">
        <f t="shared" si="74"/>
        <v>0</v>
      </c>
      <c r="J79" s="90" t="str">
        <f t="shared" si="75"/>
        <v>Per person per day</v>
      </c>
      <c r="K79" s="96"/>
      <c r="L79" s="110"/>
      <c r="M79" s="123">
        <f t="shared" si="76"/>
        <v>0</v>
      </c>
      <c r="N79" s="90" t="str">
        <f t="shared" si="77"/>
        <v>Per person per day</v>
      </c>
      <c r="O79" s="96"/>
      <c r="P79" s="110"/>
      <c r="Q79" s="123">
        <f t="shared" si="78"/>
        <v>0</v>
      </c>
      <c r="R79" s="215"/>
      <c r="S79" s="222"/>
    </row>
    <row r="80" spans="1:19" ht="12.75" customHeight="1" x14ac:dyDescent="0.25">
      <c r="A80" s="160"/>
      <c r="B80" s="89" t="s">
        <v>57</v>
      </c>
      <c r="C80" s="96"/>
      <c r="D80" s="110"/>
      <c r="E80" s="133">
        <f>+D80*C80</f>
        <v>0</v>
      </c>
      <c r="F80" s="90" t="str">
        <f t="shared" si="73"/>
        <v>per day</v>
      </c>
      <c r="G80" s="96"/>
      <c r="H80" s="110"/>
      <c r="I80" s="123">
        <f t="shared" si="74"/>
        <v>0</v>
      </c>
      <c r="J80" s="90" t="str">
        <f t="shared" si="75"/>
        <v>per day</v>
      </c>
      <c r="K80" s="96"/>
      <c r="L80" s="110"/>
      <c r="M80" s="123">
        <f t="shared" si="76"/>
        <v>0</v>
      </c>
      <c r="N80" s="90" t="str">
        <f t="shared" si="77"/>
        <v>per day</v>
      </c>
      <c r="O80" s="96"/>
      <c r="P80" s="110"/>
      <c r="Q80" s="123">
        <f t="shared" si="78"/>
        <v>0</v>
      </c>
      <c r="R80" s="215"/>
      <c r="S80" s="222"/>
    </row>
    <row r="81" spans="1:19" ht="12.75" customHeight="1" x14ac:dyDescent="0.25">
      <c r="A81" s="175" t="s">
        <v>95</v>
      </c>
      <c r="B81" s="176"/>
      <c r="C81" s="177"/>
      <c r="D81" s="178"/>
      <c r="E81" s="179"/>
      <c r="F81" s="180"/>
      <c r="G81" s="181"/>
      <c r="H81" s="182"/>
      <c r="I81" s="183"/>
      <c r="J81" s="180"/>
      <c r="K81" s="181"/>
      <c r="L81" s="182"/>
      <c r="M81" s="183"/>
      <c r="N81" s="180"/>
      <c r="O81" s="181"/>
      <c r="P81" s="182"/>
      <c r="Q81" s="183"/>
      <c r="R81" s="215"/>
      <c r="S81" s="222"/>
    </row>
    <row r="82" spans="1:19" ht="12.75" customHeight="1" x14ac:dyDescent="0.25">
      <c r="A82" s="88" t="s">
        <v>146</v>
      </c>
      <c r="B82" s="64" t="s">
        <v>59</v>
      </c>
      <c r="C82" s="95">
        <v>1</v>
      </c>
      <c r="D82" s="112">
        <v>5000</v>
      </c>
      <c r="E82" s="136">
        <f>+D82*C82</f>
        <v>5000</v>
      </c>
      <c r="F82" s="65" t="str">
        <f>+B82</f>
        <v>Per unit</v>
      </c>
      <c r="G82" s="95"/>
      <c r="H82" s="112"/>
      <c r="I82" s="125">
        <f t="shared" ref="I82:I83" si="79">+H82*G82</f>
        <v>0</v>
      </c>
      <c r="J82" s="65" t="str">
        <f>+F82</f>
        <v>Per unit</v>
      </c>
      <c r="K82" s="95"/>
      <c r="L82" s="112"/>
      <c r="M82" s="125">
        <f t="shared" ref="M82:M83" si="80">+L82*K82</f>
        <v>0</v>
      </c>
      <c r="N82" s="65" t="str">
        <f>+J82</f>
        <v>Per unit</v>
      </c>
      <c r="O82" s="95"/>
      <c r="P82" s="112"/>
      <c r="Q82" s="125">
        <f t="shared" ref="Q82:Q83" si="81">+P82*O82</f>
        <v>0</v>
      </c>
      <c r="R82" s="215" t="s">
        <v>150</v>
      </c>
      <c r="S82" s="222" t="s">
        <v>151</v>
      </c>
    </row>
    <row r="83" spans="1:19" ht="12.75" customHeight="1" thickBot="1" x14ac:dyDescent="0.3">
      <c r="A83" s="88" t="s">
        <v>152</v>
      </c>
      <c r="B83" s="64" t="s">
        <v>53</v>
      </c>
      <c r="C83" s="95">
        <v>1</v>
      </c>
      <c r="D83" s="112">
        <v>3400</v>
      </c>
      <c r="E83" s="136">
        <f>D83*C83</f>
        <v>3400</v>
      </c>
      <c r="F83" s="65" t="str">
        <f>+B83</f>
        <v>Per month</v>
      </c>
      <c r="G83" s="95"/>
      <c r="H83" s="112"/>
      <c r="I83" s="125">
        <f t="shared" si="79"/>
        <v>0</v>
      </c>
      <c r="J83" s="65" t="str">
        <f>+F83</f>
        <v>Per month</v>
      </c>
      <c r="K83" s="95"/>
      <c r="L83" s="112"/>
      <c r="M83" s="125">
        <f t="shared" si="80"/>
        <v>0</v>
      </c>
      <c r="N83" s="65" t="str">
        <f>+J83</f>
        <v>Per month</v>
      </c>
      <c r="O83" s="95"/>
      <c r="P83" s="112"/>
      <c r="Q83" s="125">
        <f t="shared" si="81"/>
        <v>0</v>
      </c>
      <c r="R83" s="215" t="s">
        <v>153</v>
      </c>
      <c r="S83" s="222" t="s">
        <v>154</v>
      </c>
    </row>
    <row r="84" spans="1:19" ht="13.8" thickBot="1" x14ac:dyDescent="0.3">
      <c r="A84" s="165" t="s">
        <v>13</v>
      </c>
      <c r="B84" s="166"/>
      <c r="C84" s="167"/>
      <c r="D84" s="169"/>
      <c r="E84" s="230">
        <f>SUM(E64:E83)</f>
        <v>29400</v>
      </c>
      <c r="F84" s="170"/>
      <c r="G84" s="171"/>
      <c r="H84" s="228"/>
      <c r="I84" s="229">
        <f>SUM(I64:I83)</f>
        <v>0</v>
      </c>
      <c r="J84" s="170"/>
      <c r="K84" s="171"/>
      <c r="L84" s="228"/>
      <c r="M84" s="229">
        <f>SUM(M64:M83)</f>
        <v>0</v>
      </c>
      <c r="N84" s="170"/>
      <c r="O84" s="171"/>
      <c r="P84" s="228"/>
      <c r="Q84" s="229">
        <f>SUM(Q64:Q83)</f>
        <v>0</v>
      </c>
      <c r="R84" s="213"/>
      <c r="S84" s="219"/>
    </row>
    <row r="85" spans="1:19" x14ac:dyDescent="0.25">
      <c r="A85" s="165" t="s">
        <v>20</v>
      </c>
      <c r="B85" s="166"/>
      <c r="C85" s="167"/>
      <c r="D85" s="168"/>
      <c r="E85" s="169"/>
      <c r="F85" s="170"/>
      <c r="G85" s="171"/>
      <c r="H85" s="172"/>
      <c r="I85" s="173"/>
      <c r="J85" s="170"/>
      <c r="K85" s="171"/>
      <c r="L85" s="172"/>
      <c r="M85" s="173"/>
      <c r="N85" s="170"/>
      <c r="O85" s="171"/>
      <c r="P85" s="172"/>
      <c r="Q85" s="173"/>
      <c r="R85" s="213"/>
      <c r="S85" s="219"/>
    </row>
    <row r="86" spans="1:19" ht="12.75" customHeight="1" x14ac:dyDescent="0.25">
      <c r="A86" s="175" t="s">
        <v>63</v>
      </c>
      <c r="B86" s="176"/>
      <c r="C86" s="177"/>
      <c r="D86" s="178"/>
      <c r="E86" s="179"/>
      <c r="F86" s="180"/>
      <c r="G86" s="181"/>
      <c r="H86" s="182"/>
      <c r="I86" s="183"/>
      <c r="J86" s="180"/>
      <c r="K86" s="181"/>
      <c r="L86" s="182"/>
      <c r="M86" s="183"/>
      <c r="N86" s="180"/>
      <c r="O86" s="181"/>
      <c r="P86" s="182"/>
      <c r="Q86" s="183"/>
      <c r="R86" s="215"/>
      <c r="S86" s="222"/>
    </row>
    <row r="87" spans="1:19" ht="42.6" customHeight="1" x14ac:dyDescent="0.25">
      <c r="A87" s="163" t="s">
        <v>119</v>
      </c>
      <c r="B87" s="89" t="s">
        <v>57</v>
      </c>
      <c r="C87" s="96">
        <v>5</v>
      </c>
      <c r="D87" s="110">
        <v>120</v>
      </c>
      <c r="E87" s="133">
        <f>+D87*C87</f>
        <v>600</v>
      </c>
      <c r="F87" s="90" t="str">
        <f t="shared" ref="F87:F88" si="82">+B87</f>
        <v>per day</v>
      </c>
      <c r="G87" s="96"/>
      <c r="H87" s="110"/>
      <c r="I87" s="123">
        <f t="shared" ref="I87:I89" si="83">+H87*G87</f>
        <v>0</v>
      </c>
      <c r="J87" s="90" t="str">
        <f t="shared" ref="J87:J88" si="84">+F87</f>
        <v>per day</v>
      </c>
      <c r="K87" s="96"/>
      <c r="L87" s="110"/>
      <c r="M87" s="123">
        <f t="shared" ref="M87:M89" si="85">+L87*K87</f>
        <v>0</v>
      </c>
      <c r="N87" s="90" t="str">
        <f t="shared" ref="N87:N88" si="86">+J87</f>
        <v>per day</v>
      </c>
      <c r="O87" s="96"/>
      <c r="P87" s="110"/>
      <c r="Q87" s="123">
        <f t="shared" ref="Q87:Q89" si="87">+P87*O87</f>
        <v>0</v>
      </c>
      <c r="R87" s="201" t="s">
        <v>123</v>
      </c>
      <c r="S87" s="215" t="s">
        <v>124</v>
      </c>
    </row>
    <row r="88" spans="1:19" ht="42.6" customHeight="1" x14ac:dyDescent="0.25">
      <c r="A88" s="87" t="s">
        <v>125</v>
      </c>
      <c r="B88" s="89" t="s">
        <v>57</v>
      </c>
      <c r="C88" s="96">
        <v>35</v>
      </c>
      <c r="D88" s="110">
        <v>100</v>
      </c>
      <c r="E88" s="133">
        <f>+D88*C88</f>
        <v>3500</v>
      </c>
      <c r="F88" s="90" t="str">
        <f t="shared" si="82"/>
        <v>per day</v>
      </c>
      <c r="G88" s="96"/>
      <c r="H88" s="110"/>
      <c r="I88" s="123">
        <f t="shared" si="83"/>
        <v>0</v>
      </c>
      <c r="J88" s="90" t="str">
        <f t="shared" si="84"/>
        <v>per day</v>
      </c>
      <c r="K88" s="96"/>
      <c r="L88" s="110"/>
      <c r="M88" s="123">
        <f t="shared" si="85"/>
        <v>0</v>
      </c>
      <c r="N88" s="90" t="str">
        <f t="shared" si="86"/>
        <v>per day</v>
      </c>
      <c r="O88" s="96"/>
      <c r="P88" s="110"/>
      <c r="Q88" s="123">
        <f t="shared" si="87"/>
        <v>0</v>
      </c>
      <c r="R88" s="215" t="s">
        <v>126</v>
      </c>
      <c r="S88" s="222" t="s">
        <v>127</v>
      </c>
    </row>
    <row r="89" spans="1:19" ht="42.6" customHeight="1" x14ac:dyDescent="0.25">
      <c r="A89" s="87" t="s">
        <v>156</v>
      </c>
      <c r="B89" s="89" t="s">
        <v>59</v>
      </c>
      <c r="C89" s="96">
        <v>1</v>
      </c>
      <c r="D89" s="110">
        <v>35500</v>
      </c>
      <c r="E89" s="133">
        <f>+D89*C89</f>
        <v>35500</v>
      </c>
      <c r="F89" s="90" t="s">
        <v>155</v>
      </c>
      <c r="G89" s="96"/>
      <c r="H89" s="110"/>
      <c r="I89" s="123">
        <f t="shared" si="83"/>
        <v>0</v>
      </c>
      <c r="J89" s="90" t="s">
        <v>155</v>
      </c>
      <c r="K89" s="96"/>
      <c r="L89" s="110"/>
      <c r="M89" s="123">
        <f t="shared" si="85"/>
        <v>0</v>
      </c>
      <c r="N89" s="90" t="s">
        <v>155</v>
      </c>
      <c r="O89" s="96"/>
      <c r="P89" s="110"/>
      <c r="Q89" s="123">
        <f t="shared" si="87"/>
        <v>0</v>
      </c>
      <c r="R89" s="215" t="s">
        <v>157</v>
      </c>
      <c r="S89" s="222" t="s">
        <v>158</v>
      </c>
    </row>
    <row r="90" spans="1:19" ht="12.75" customHeight="1" x14ac:dyDescent="0.25">
      <c r="A90" s="175" t="s">
        <v>64</v>
      </c>
      <c r="B90" s="176"/>
      <c r="C90" s="177"/>
      <c r="D90" s="178"/>
      <c r="E90" s="179"/>
      <c r="F90" s="180"/>
      <c r="G90" s="181"/>
      <c r="H90" s="182"/>
      <c r="I90" s="183"/>
      <c r="J90" s="180"/>
      <c r="K90" s="181"/>
      <c r="L90" s="182"/>
      <c r="M90" s="183"/>
      <c r="N90" s="180"/>
      <c r="O90" s="181"/>
      <c r="P90" s="182"/>
      <c r="Q90" s="183"/>
      <c r="R90" s="215"/>
      <c r="S90" s="222"/>
    </row>
    <row r="91" spans="1:19" ht="12.75" customHeight="1" x14ac:dyDescent="0.25">
      <c r="A91" s="87"/>
      <c r="B91" s="58" t="s">
        <v>58</v>
      </c>
      <c r="C91" s="94"/>
      <c r="D91" s="109"/>
      <c r="E91" s="132">
        <f>D91*C91</f>
        <v>0</v>
      </c>
      <c r="F91" s="62" t="str">
        <f>+B91</f>
        <v>Per event</v>
      </c>
      <c r="G91" s="94"/>
      <c r="H91" s="109"/>
      <c r="I91" s="122">
        <f t="shared" ref="I91:I92" si="88">+H91*G91</f>
        <v>0</v>
      </c>
      <c r="J91" s="62" t="str">
        <f>+F91</f>
        <v>Per event</v>
      </c>
      <c r="K91" s="94"/>
      <c r="L91" s="109"/>
      <c r="M91" s="122">
        <f t="shared" ref="M91:M92" si="89">+L91*K91</f>
        <v>0</v>
      </c>
      <c r="N91" s="62" t="str">
        <f>+J91</f>
        <v>Per event</v>
      </c>
      <c r="O91" s="94"/>
      <c r="P91" s="109"/>
      <c r="Q91" s="122">
        <f t="shared" ref="Q91:Q92" si="90">+P91*O91</f>
        <v>0</v>
      </c>
      <c r="R91" s="215"/>
      <c r="S91" s="222"/>
    </row>
    <row r="92" spans="1:19" ht="12.75" customHeight="1" thickBot="1" x14ac:dyDescent="0.3">
      <c r="A92" s="87"/>
      <c r="B92" s="58" t="s">
        <v>58</v>
      </c>
      <c r="C92" s="94"/>
      <c r="D92" s="109"/>
      <c r="E92" s="132">
        <f>D92*C92</f>
        <v>0</v>
      </c>
      <c r="F92" s="62" t="str">
        <f>+B92</f>
        <v>Per event</v>
      </c>
      <c r="G92" s="94"/>
      <c r="H92" s="109"/>
      <c r="I92" s="122">
        <f t="shared" si="88"/>
        <v>0</v>
      </c>
      <c r="J92" s="62" t="str">
        <f>+F92</f>
        <v>Per event</v>
      </c>
      <c r="K92" s="94"/>
      <c r="L92" s="109"/>
      <c r="M92" s="122">
        <f t="shared" si="89"/>
        <v>0</v>
      </c>
      <c r="N92" s="62" t="str">
        <f>+J92</f>
        <v>Per event</v>
      </c>
      <c r="O92" s="94"/>
      <c r="P92" s="109"/>
      <c r="Q92" s="122">
        <f t="shared" si="90"/>
        <v>0</v>
      </c>
      <c r="R92" s="215"/>
      <c r="S92" s="222"/>
    </row>
    <row r="93" spans="1:19" ht="16.5" customHeight="1" thickBot="1" x14ac:dyDescent="0.3">
      <c r="A93" s="165" t="s">
        <v>14</v>
      </c>
      <c r="B93" s="166"/>
      <c r="C93" s="167"/>
      <c r="D93" s="169"/>
      <c r="E93" s="230">
        <f>SUM(E86:E92)</f>
        <v>39600</v>
      </c>
      <c r="F93" s="170"/>
      <c r="G93" s="171"/>
      <c r="H93" s="228"/>
      <c r="I93" s="229">
        <f>SUM(I86:I92)</f>
        <v>0</v>
      </c>
      <c r="J93" s="170"/>
      <c r="K93" s="171"/>
      <c r="L93" s="228"/>
      <c r="M93" s="229">
        <f>SUM(M86:M92)</f>
        <v>0</v>
      </c>
      <c r="N93" s="170"/>
      <c r="O93" s="171"/>
      <c r="P93" s="228"/>
      <c r="Q93" s="229">
        <f>SUM(Q86:Q92)</f>
        <v>0</v>
      </c>
      <c r="R93" s="213"/>
      <c r="S93" s="219"/>
    </row>
    <row r="94" spans="1:19" ht="30" customHeight="1" thickBot="1" x14ac:dyDescent="0.3">
      <c r="A94" s="67" t="s">
        <v>31</v>
      </c>
      <c r="B94" s="72"/>
      <c r="C94" s="98"/>
      <c r="D94" s="113"/>
      <c r="E94" s="137">
        <f>E93+E84+E61+E50+E38+E28</f>
        <v>304350</v>
      </c>
      <c r="F94" s="79"/>
      <c r="G94" s="98"/>
      <c r="H94" s="113"/>
      <c r="I94" s="126">
        <f>I93+I84+I61+I50+I38+I28</f>
        <v>0</v>
      </c>
      <c r="J94" s="79"/>
      <c r="K94" s="98"/>
      <c r="L94" s="113"/>
      <c r="M94" s="126">
        <f>M93+M84+M61+M50+M38+M28</f>
        <v>0</v>
      </c>
      <c r="N94" s="79"/>
      <c r="O94" s="98"/>
      <c r="P94" s="113"/>
      <c r="Q94" s="126">
        <f>Q93+Q84+Q61+Q50+Q38+Q28</f>
        <v>0</v>
      </c>
      <c r="R94" s="216"/>
      <c r="S94" s="223"/>
    </row>
    <row r="95" spans="1:19" ht="25.5" customHeight="1" thickBot="1" x14ac:dyDescent="0.3">
      <c r="A95" s="75" t="s">
        <v>105</v>
      </c>
      <c r="B95" s="235"/>
      <c r="C95" s="236"/>
      <c r="D95" s="237">
        <v>0.05</v>
      </c>
      <c r="E95" s="148"/>
      <c r="F95" s="80"/>
      <c r="G95" s="99"/>
      <c r="H95" s="114"/>
      <c r="I95" s="127"/>
      <c r="J95" s="80"/>
      <c r="K95" s="99"/>
      <c r="L95" s="114"/>
      <c r="M95" s="127"/>
      <c r="N95" s="80"/>
      <c r="O95" s="99"/>
      <c r="P95" s="114"/>
      <c r="Q95" s="127"/>
      <c r="R95" s="215"/>
      <c r="S95" s="222"/>
    </row>
    <row r="96" spans="1:19" ht="30" customHeight="1" thickBot="1" x14ac:dyDescent="0.3">
      <c r="A96" s="71" t="s">
        <v>48</v>
      </c>
      <c r="B96" s="68"/>
      <c r="C96" s="100"/>
      <c r="D96" s="146"/>
      <c r="E96" s="137">
        <f>SUM(E94:E95)</f>
        <v>304350</v>
      </c>
      <c r="F96" s="81"/>
      <c r="G96" s="105"/>
      <c r="H96" s="115"/>
      <c r="I96" s="126">
        <f>SUM(I94:I95)</f>
        <v>0</v>
      </c>
      <c r="J96" s="81"/>
      <c r="K96" s="105"/>
      <c r="L96" s="115"/>
      <c r="M96" s="126">
        <f>SUM(M94:M95)</f>
        <v>0</v>
      </c>
      <c r="N96" s="81"/>
      <c r="O96" s="105"/>
      <c r="P96" s="115"/>
      <c r="Q96" s="126">
        <f>SUM(Q94:Q95)</f>
        <v>0</v>
      </c>
      <c r="R96" s="217"/>
      <c r="S96" s="224"/>
    </row>
    <row r="97" spans="1:19" ht="30" customHeight="1" x14ac:dyDescent="0.25">
      <c r="A97" s="76" t="s">
        <v>49</v>
      </c>
      <c r="B97" s="70"/>
      <c r="C97" s="101"/>
      <c r="D97" s="116"/>
      <c r="E97" s="138"/>
      <c r="F97" s="82"/>
      <c r="G97" s="101"/>
      <c r="H97" s="116"/>
      <c r="I97" s="128"/>
      <c r="J97" s="82"/>
      <c r="K97" s="101"/>
      <c r="L97" s="116"/>
      <c r="M97" s="128"/>
      <c r="N97" s="82"/>
      <c r="O97" s="101"/>
      <c r="P97" s="116"/>
      <c r="Q97" s="128"/>
      <c r="R97" s="215"/>
      <c r="S97" s="222"/>
    </row>
    <row r="98" spans="1:19" ht="16.5" customHeight="1" thickBot="1" x14ac:dyDescent="0.3">
      <c r="A98" s="77" t="s">
        <v>107</v>
      </c>
      <c r="B98" s="66" t="s">
        <v>44</v>
      </c>
      <c r="C98" s="102"/>
      <c r="D98" s="147"/>
      <c r="E98" s="139">
        <f>C98*D98</f>
        <v>0</v>
      </c>
      <c r="F98" s="63"/>
      <c r="G98" s="102"/>
      <c r="H98" s="117"/>
      <c r="I98" s="129"/>
      <c r="J98" s="63"/>
      <c r="K98" s="102"/>
      <c r="L98" s="117"/>
      <c r="M98" s="129"/>
      <c r="N98" s="63"/>
      <c r="O98" s="102"/>
      <c r="P98" s="117"/>
      <c r="Q98" s="129"/>
      <c r="R98" s="215"/>
      <c r="S98" s="222"/>
    </row>
    <row r="99" spans="1:19" ht="13.8" thickBot="1" x14ac:dyDescent="0.3">
      <c r="A99" s="67" t="s">
        <v>52</v>
      </c>
      <c r="B99" s="68"/>
      <c r="C99" s="100"/>
      <c r="D99" s="146"/>
      <c r="E99" s="140">
        <f>E96+E97</f>
        <v>304350</v>
      </c>
      <c r="F99" s="83"/>
      <c r="G99" s="105"/>
      <c r="H99" s="115"/>
      <c r="I99" s="126">
        <f>I96+I97</f>
        <v>0</v>
      </c>
      <c r="J99" s="83"/>
      <c r="K99" s="105"/>
      <c r="L99" s="115"/>
      <c r="M99" s="126">
        <f>M96+M97</f>
        <v>0</v>
      </c>
      <c r="N99" s="83"/>
      <c r="O99" s="105"/>
      <c r="P99" s="115"/>
      <c r="Q99" s="126">
        <f>Q96+Q97</f>
        <v>0</v>
      </c>
      <c r="R99" s="218"/>
      <c r="S99" s="224"/>
    </row>
    <row r="100" spans="1:19" ht="33.450000000000003" customHeight="1" thickBot="1" x14ac:dyDescent="0.3">
      <c r="A100" s="234" t="s">
        <v>98</v>
      </c>
      <c r="B100" s="69"/>
      <c r="C100" s="103"/>
      <c r="D100" s="118"/>
      <c r="E100" s="141">
        <f>C100*D100</f>
        <v>0</v>
      </c>
      <c r="F100" s="84"/>
      <c r="G100" s="103"/>
      <c r="H100" s="118"/>
      <c r="I100" s="130"/>
      <c r="J100" s="84"/>
      <c r="K100" s="103"/>
      <c r="L100" s="118"/>
      <c r="M100" s="130"/>
      <c r="N100" s="84"/>
      <c r="O100" s="103"/>
      <c r="P100" s="118"/>
      <c r="Q100" s="130"/>
      <c r="R100" s="215"/>
      <c r="S100" s="222"/>
    </row>
    <row r="101" spans="1:19" ht="16.2" thickBot="1" x14ac:dyDescent="0.3">
      <c r="A101" s="67" t="s">
        <v>106</v>
      </c>
      <c r="B101" s="68"/>
      <c r="C101" s="100"/>
      <c r="D101" s="140"/>
      <c r="E101" s="232">
        <f>E99-E100</f>
        <v>304350</v>
      </c>
      <c r="F101" s="83"/>
      <c r="G101" s="105"/>
      <c r="H101" s="231"/>
      <c r="I101" s="233">
        <f>I99</f>
        <v>0</v>
      </c>
      <c r="J101" s="83"/>
      <c r="K101" s="105"/>
      <c r="L101" s="231"/>
      <c r="M101" s="233">
        <f>M99</f>
        <v>0</v>
      </c>
      <c r="N101" s="83"/>
      <c r="O101" s="105"/>
      <c r="P101" s="231"/>
      <c r="Q101" s="233">
        <f>Q99</f>
        <v>0</v>
      </c>
      <c r="R101" s="218"/>
      <c r="S101" s="224"/>
    </row>
    <row r="102" spans="1:19" x14ac:dyDescent="0.25">
      <c r="R102" s="201"/>
      <c r="S102" s="201"/>
    </row>
    <row r="103" spans="1:19" x14ac:dyDescent="0.25">
      <c r="A103" s="255" t="s">
        <v>35</v>
      </c>
      <c r="B103" s="255"/>
      <c r="C103" s="255"/>
      <c r="D103" s="255"/>
      <c r="E103" s="255"/>
      <c r="F103" s="255"/>
      <c r="G103" s="255"/>
      <c r="H103" s="255"/>
      <c r="I103" s="255"/>
      <c r="J103" s="151"/>
      <c r="K103" s="151"/>
      <c r="L103" s="151"/>
      <c r="M103" s="151"/>
      <c r="N103" s="151"/>
      <c r="O103" s="151"/>
      <c r="P103" s="151"/>
      <c r="Q103" s="151"/>
      <c r="R103" s="201"/>
      <c r="S103" s="201"/>
    </row>
    <row r="104" spans="1:19" x14ac:dyDescent="0.25">
      <c r="A104" s="255" t="s">
        <v>104</v>
      </c>
      <c r="B104" s="255"/>
      <c r="C104" s="255"/>
      <c r="D104" s="255"/>
      <c r="E104" s="255"/>
      <c r="F104" s="255"/>
      <c r="G104" s="255"/>
      <c r="H104" s="255"/>
      <c r="I104" s="255"/>
      <c r="R104" s="201"/>
      <c r="S104" s="201"/>
    </row>
    <row r="105" spans="1:19" ht="18.75" customHeight="1" x14ac:dyDescent="0.25">
      <c r="R105" s="201"/>
      <c r="S105" s="201"/>
    </row>
    <row r="106" spans="1:19" x14ac:dyDescent="0.25">
      <c r="R106" s="201"/>
      <c r="S106" s="201"/>
    </row>
    <row r="107" spans="1:19" x14ac:dyDescent="0.25">
      <c r="R107" s="201"/>
      <c r="S107" s="201"/>
    </row>
    <row r="108" spans="1:19" x14ac:dyDescent="0.25">
      <c r="R108" s="201"/>
      <c r="S108" s="201"/>
    </row>
    <row r="109" spans="1:19" x14ac:dyDescent="0.25">
      <c r="R109" s="201"/>
      <c r="S109" s="201"/>
    </row>
    <row r="110" spans="1:19" x14ac:dyDescent="0.25">
      <c r="C110" s="238"/>
      <c r="R110" s="201"/>
      <c r="S110" s="201"/>
    </row>
    <row r="111" spans="1:19" x14ac:dyDescent="0.25">
      <c r="R111" s="201"/>
      <c r="S111" s="201"/>
    </row>
    <row r="112" spans="1:19" x14ac:dyDescent="0.25">
      <c r="R112" s="201"/>
      <c r="S112" s="201"/>
    </row>
    <row r="113" spans="1:19" x14ac:dyDescent="0.25">
      <c r="B113" s="61"/>
      <c r="C113" s="104"/>
      <c r="D113" s="143"/>
      <c r="E113" s="143"/>
      <c r="G113" s="107"/>
      <c r="H113" s="120"/>
      <c r="I113" s="120"/>
      <c r="K113" s="107"/>
      <c r="L113" s="120"/>
      <c r="M113" s="120"/>
      <c r="O113" s="107"/>
      <c r="P113" s="120"/>
      <c r="Q113" s="120"/>
      <c r="R113" s="201"/>
      <c r="S113" s="201"/>
    </row>
    <row r="114" spans="1:19" x14ac:dyDescent="0.25">
      <c r="B114" s="61"/>
      <c r="C114" s="104"/>
      <c r="D114" s="143"/>
      <c r="E114" s="143"/>
      <c r="G114" s="107"/>
      <c r="H114" s="120"/>
      <c r="I114" s="120"/>
      <c r="K114" s="107"/>
      <c r="L114" s="120"/>
      <c r="M114" s="120"/>
      <c r="O114" s="107"/>
      <c r="P114" s="120"/>
      <c r="Q114" s="120"/>
      <c r="R114" s="201"/>
      <c r="S114" s="201"/>
    </row>
    <row r="115" spans="1:19" x14ac:dyDescent="0.25">
      <c r="A115"/>
      <c r="B115" s="61"/>
      <c r="C115" s="104"/>
      <c r="D115" s="143"/>
      <c r="E115" s="143"/>
      <c r="G115" s="107"/>
      <c r="H115" s="120"/>
      <c r="I115" s="120"/>
      <c r="K115" s="107"/>
      <c r="L115" s="120"/>
      <c r="M115" s="120"/>
      <c r="O115" s="107"/>
      <c r="P115" s="120"/>
      <c r="Q115" s="120"/>
      <c r="R115" s="201"/>
      <c r="S115" s="201"/>
    </row>
    <row r="116" spans="1:19" x14ac:dyDescent="0.25">
      <c r="A116"/>
      <c r="B116" s="61"/>
      <c r="C116" s="104"/>
      <c r="D116" s="143"/>
      <c r="E116" s="143"/>
      <c r="G116" s="107"/>
      <c r="H116" s="120"/>
      <c r="I116" s="120"/>
      <c r="K116" s="107"/>
      <c r="L116" s="120"/>
      <c r="M116" s="120"/>
      <c r="O116" s="107"/>
      <c r="P116" s="120"/>
      <c r="Q116" s="120"/>
      <c r="R116" s="201"/>
      <c r="S116" s="201"/>
    </row>
    <row r="117" spans="1:19" x14ac:dyDescent="0.25">
      <c r="A117"/>
      <c r="B117" s="61"/>
      <c r="C117" s="104"/>
      <c r="D117" s="143"/>
      <c r="E117" s="143"/>
      <c r="G117" s="107"/>
      <c r="H117" s="120"/>
      <c r="I117" s="120"/>
      <c r="K117" s="107"/>
      <c r="L117" s="120"/>
      <c r="M117" s="120"/>
      <c r="O117" s="107"/>
      <c r="P117" s="120"/>
      <c r="Q117" s="120"/>
      <c r="R117" s="201"/>
      <c r="S117" s="201"/>
    </row>
    <row r="118" spans="1:19" x14ac:dyDescent="0.25">
      <c r="A118"/>
      <c r="B118" s="61"/>
      <c r="C118" s="104"/>
      <c r="D118" s="143"/>
      <c r="E118" s="143"/>
      <c r="G118" s="107"/>
      <c r="H118" s="120"/>
      <c r="I118" s="120"/>
      <c r="K118" s="107"/>
      <c r="L118" s="120"/>
      <c r="M118" s="120"/>
      <c r="O118" s="107"/>
      <c r="P118" s="120"/>
      <c r="Q118" s="120"/>
      <c r="R118" s="201"/>
      <c r="S118" s="201"/>
    </row>
    <row r="119" spans="1:19" x14ac:dyDescent="0.25">
      <c r="A119"/>
      <c r="B119" s="61"/>
      <c r="C119" s="104"/>
      <c r="D119" s="143"/>
      <c r="E119" s="143"/>
      <c r="G119" s="107"/>
      <c r="H119" s="120"/>
      <c r="I119" s="120"/>
      <c r="K119" s="107"/>
      <c r="L119" s="120"/>
      <c r="M119" s="120"/>
      <c r="O119" s="107"/>
      <c r="P119" s="120"/>
      <c r="Q119" s="120"/>
      <c r="R119" s="201"/>
      <c r="S119" s="201"/>
    </row>
    <row r="120" spans="1:19" x14ac:dyDescent="0.25">
      <c r="A120"/>
      <c r="B120" s="61"/>
      <c r="C120" s="104"/>
      <c r="D120" s="143"/>
      <c r="E120" s="143"/>
      <c r="G120" s="107"/>
      <c r="H120" s="120"/>
      <c r="I120" s="120"/>
      <c r="K120" s="107"/>
      <c r="L120" s="120"/>
      <c r="M120" s="120"/>
      <c r="O120" s="107"/>
      <c r="P120" s="120"/>
      <c r="Q120" s="120"/>
      <c r="R120" s="201"/>
      <c r="S120" s="201"/>
    </row>
    <row r="121" spans="1:19" x14ac:dyDescent="0.25">
      <c r="A121"/>
      <c r="B121" s="61"/>
      <c r="C121" s="104"/>
      <c r="D121" s="143"/>
      <c r="E121" s="143"/>
      <c r="G121" s="107"/>
      <c r="H121" s="120"/>
      <c r="I121" s="120"/>
      <c r="K121" s="107"/>
      <c r="L121" s="120"/>
      <c r="M121" s="120"/>
      <c r="O121" s="107"/>
      <c r="P121" s="120"/>
      <c r="Q121" s="120"/>
      <c r="R121" s="201"/>
      <c r="S121" s="201"/>
    </row>
    <row r="122" spans="1:19" x14ac:dyDescent="0.25">
      <c r="A122"/>
      <c r="B122" s="61"/>
      <c r="C122" s="104"/>
      <c r="D122" s="143"/>
      <c r="E122" s="143"/>
      <c r="G122" s="107"/>
      <c r="H122" s="120"/>
      <c r="I122" s="120"/>
      <c r="K122" s="107"/>
      <c r="L122" s="120"/>
      <c r="M122" s="120"/>
      <c r="O122" s="107"/>
      <c r="P122" s="120"/>
      <c r="Q122" s="120"/>
      <c r="R122" s="201"/>
      <c r="S122" s="201"/>
    </row>
    <row r="123" spans="1:19" x14ac:dyDescent="0.25">
      <c r="A123"/>
      <c r="B123" s="61"/>
      <c r="C123" s="104"/>
      <c r="D123" s="143"/>
      <c r="E123" s="143"/>
      <c r="G123" s="107"/>
      <c r="H123" s="120"/>
      <c r="I123" s="120"/>
      <c r="K123" s="107"/>
      <c r="L123" s="120"/>
      <c r="M123" s="120"/>
      <c r="O123" s="107"/>
      <c r="P123" s="120"/>
      <c r="Q123" s="120"/>
      <c r="R123" s="201"/>
      <c r="S123" s="201"/>
    </row>
    <row r="124" spans="1:19" x14ac:dyDescent="0.25">
      <c r="A124"/>
      <c r="B124" s="61"/>
      <c r="C124" s="104"/>
      <c r="D124" s="143"/>
      <c r="E124" s="143"/>
      <c r="G124" s="107"/>
      <c r="H124" s="120"/>
      <c r="I124" s="120"/>
      <c r="K124" s="107"/>
      <c r="L124" s="120"/>
      <c r="M124" s="120"/>
      <c r="O124" s="107"/>
      <c r="P124" s="120"/>
      <c r="Q124" s="120"/>
      <c r="R124" s="201"/>
      <c r="S124" s="201"/>
    </row>
    <row r="125" spans="1:19" x14ac:dyDescent="0.25">
      <c r="A125"/>
      <c r="B125" s="61"/>
      <c r="C125" s="104"/>
      <c r="D125" s="143"/>
      <c r="E125" s="143"/>
      <c r="G125" s="107"/>
      <c r="H125" s="120"/>
      <c r="I125" s="120"/>
      <c r="K125" s="107"/>
      <c r="L125" s="120"/>
      <c r="M125" s="120"/>
      <c r="O125" s="107"/>
      <c r="P125" s="120"/>
      <c r="Q125" s="120"/>
      <c r="R125" s="201"/>
      <c r="S125" s="201"/>
    </row>
    <row r="126" spans="1:19" x14ac:dyDescent="0.25">
      <c r="A126"/>
      <c r="B126" s="61"/>
      <c r="C126" s="104"/>
      <c r="D126" s="143"/>
      <c r="E126" s="143"/>
      <c r="G126" s="107"/>
      <c r="H126" s="120"/>
      <c r="I126" s="120"/>
      <c r="K126" s="107"/>
      <c r="L126" s="120"/>
      <c r="M126" s="120"/>
      <c r="O126" s="107"/>
      <c r="P126" s="120"/>
      <c r="Q126" s="120"/>
      <c r="R126" s="201"/>
      <c r="S126" s="201"/>
    </row>
    <row r="127" spans="1:19" x14ac:dyDescent="0.25">
      <c r="A127"/>
      <c r="B127" s="61"/>
      <c r="C127" s="104"/>
      <c r="D127" s="143"/>
      <c r="E127" s="143"/>
      <c r="G127" s="107"/>
      <c r="H127" s="120"/>
      <c r="I127" s="120"/>
      <c r="K127" s="107"/>
      <c r="L127" s="120"/>
      <c r="M127" s="120"/>
      <c r="O127" s="107"/>
      <c r="P127" s="120"/>
      <c r="Q127" s="120"/>
      <c r="R127" s="201"/>
      <c r="S127" s="201"/>
    </row>
    <row r="128" spans="1:19" x14ac:dyDescent="0.25">
      <c r="A128"/>
      <c r="B128" s="61"/>
      <c r="C128" s="104"/>
      <c r="D128" s="143"/>
      <c r="E128" s="143"/>
      <c r="G128" s="107"/>
      <c r="H128" s="120"/>
      <c r="I128" s="120"/>
      <c r="K128" s="107"/>
      <c r="L128" s="120"/>
      <c r="M128" s="120"/>
      <c r="O128" s="107"/>
      <c r="P128" s="120"/>
      <c r="Q128" s="120"/>
      <c r="R128" s="201"/>
      <c r="S128" s="201"/>
    </row>
    <row r="129" spans="1:19" x14ac:dyDescent="0.25">
      <c r="A129"/>
      <c r="B129" s="61"/>
      <c r="C129" s="104"/>
      <c r="D129" s="143"/>
      <c r="E129" s="143"/>
      <c r="G129" s="107"/>
      <c r="H129" s="120"/>
      <c r="I129" s="120"/>
      <c r="K129" s="107"/>
      <c r="L129" s="120"/>
      <c r="M129" s="120"/>
      <c r="O129" s="107"/>
      <c r="P129" s="120"/>
      <c r="Q129" s="120"/>
      <c r="R129" s="201"/>
      <c r="S129" s="201"/>
    </row>
    <row r="130" spans="1:19" x14ac:dyDescent="0.25">
      <c r="A130"/>
      <c r="B130" s="61"/>
      <c r="C130" s="104"/>
      <c r="D130" s="143"/>
      <c r="E130" s="143"/>
      <c r="G130" s="107"/>
      <c r="H130" s="120"/>
      <c r="I130" s="120"/>
      <c r="K130" s="107"/>
      <c r="L130" s="120"/>
      <c r="M130" s="120"/>
      <c r="O130" s="107"/>
      <c r="P130" s="120"/>
      <c r="Q130" s="120"/>
      <c r="R130" s="201"/>
      <c r="S130" s="201"/>
    </row>
    <row r="131" spans="1:19" x14ac:dyDescent="0.25">
      <c r="A131"/>
      <c r="B131" s="61"/>
      <c r="C131" s="104"/>
      <c r="D131" s="143"/>
      <c r="E131" s="143"/>
      <c r="G131" s="107"/>
      <c r="H131" s="120"/>
      <c r="I131" s="120"/>
      <c r="K131" s="107"/>
      <c r="L131" s="120"/>
      <c r="M131" s="120"/>
      <c r="O131" s="107"/>
      <c r="P131" s="120"/>
      <c r="Q131" s="120"/>
      <c r="R131" s="201"/>
      <c r="S131" s="201"/>
    </row>
    <row r="132" spans="1:19" x14ac:dyDescent="0.25">
      <c r="A132"/>
      <c r="B132" s="61"/>
      <c r="C132" s="104"/>
      <c r="D132" s="143"/>
      <c r="E132" s="143"/>
      <c r="G132" s="107"/>
      <c r="H132" s="120"/>
      <c r="I132" s="120"/>
      <c r="K132" s="107"/>
      <c r="L132" s="120"/>
      <c r="M132" s="120"/>
      <c r="O132" s="107"/>
      <c r="P132" s="120"/>
      <c r="Q132" s="120"/>
      <c r="R132" s="201"/>
      <c r="S132" s="201"/>
    </row>
    <row r="133" spans="1:19" x14ac:dyDescent="0.25">
      <c r="A133"/>
      <c r="B133" s="61"/>
      <c r="C133" s="104"/>
      <c r="D133" s="143"/>
      <c r="E133" s="143"/>
      <c r="G133" s="107"/>
      <c r="H133" s="120"/>
      <c r="I133" s="120"/>
      <c r="K133" s="107"/>
      <c r="L133" s="120"/>
      <c r="M133" s="120"/>
      <c r="O133" s="107"/>
      <c r="P133" s="120"/>
      <c r="Q133" s="120"/>
      <c r="R133" s="201"/>
      <c r="S133" s="201"/>
    </row>
    <row r="134" spans="1:19" x14ac:dyDescent="0.25">
      <c r="A134"/>
      <c r="B134" s="61"/>
      <c r="C134" s="104"/>
      <c r="D134" s="143"/>
      <c r="E134" s="143"/>
      <c r="G134" s="107"/>
      <c r="H134" s="120"/>
      <c r="I134" s="120"/>
      <c r="K134" s="107"/>
      <c r="L134" s="120"/>
      <c r="M134" s="120"/>
      <c r="O134" s="107"/>
      <c r="P134" s="120"/>
      <c r="Q134" s="120"/>
      <c r="R134" s="201"/>
      <c r="S134" s="201"/>
    </row>
    <row r="135" spans="1:19" x14ac:dyDescent="0.25">
      <c r="A135"/>
      <c r="B135" s="61"/>
      <c r="C135" s="104"/>
      <c r="D135" s="143"/>
      <c r="E135" s="143"/>
      <c r="G135" s="107"/>
      <c r="H135" s="120"/>
      <c r="I135" s="120"/>
      <c r="K135" s="107"/>
      <c r="L135" s="120"/>
      <c r="M135" s="120"/>
      <c r="O135" s="107"/>
      <c r="P135" s="120"/>
      <c r="Q135" s="120"/>
      <c r="R135" s="201"/>
      <c r="S135" s="201"/>
    </row>
    <row r="136" spans="1:19" x14ac:dyDescent="0.25">
      <c r="A136"/>
      <c r="B136" s="61"/>
      <c r="C136" s="104"/>
      <c r="D136" s="143"/>
      <c r="E136" s="143"/>
      <c r="G136" s="107"/>
      <c r="H136" s="120"/>
      <c r="I136" s="120"/>
      <c r="K136" s="107"/>
      <c r="L136" s="120"/>
      <c r="M136" s="120"/>
      <c r="O136" s="107"/>
      <c r="P136" s="120"/>
      <c r="Q136" s="120"/>
      <c r="R136" s="201"/>
      <c r="S136" s="201"/>
    </row>
    <row r="137" spans="1:19" x14ac:dyDescent="0.25">
      <c r="A137"/>
      <c r="B137" s="61"/>
      <c r="C137" s="104"/>
      <c r="D137" s="143"/>
      <c r="E137" s="143"/>
      <c r="G137" s="107"/>
      <c r="H137" s="120"/>
      <c r="I137" s="120"/>
      <c r="K137" s="107"/>
      <c r="L137" s="120"/>
      <c r="M137" s="120"/>
      <c r="O137" s="107"/>
      <c r="P137" s="120"/>
      <c r="Q137" s="120"/>
      <c r="R137" s="201"/>
      <c r="S137" s="201"/>
    </row>
    <row r="138" spans="1:19" x14ac:dyDescent="0.25">
      <c r="A138"/>
      <c r="B138" s="61"/>
      <c r="C138" s="104"/>
      <c r="D138" s="143"/>
      <c r="E138" s="143"/>
      <c r="G138" s="107"/>
      <c r="H138" s="120"/>
      <c r="I138" s="120"/>
      <c r="K138" s="107"/>
      <c r="L138" s="120"/>
      <c r="M138" s="120"/>
      <c r="O138" s="107"/>
      <c r="P138" s="120"/>
      <c r="Q138" s="120"/>
      <c r="R138" s="201"/>
      <c r="S138" s="201"/>
    </row>
    <row r="139" spans="1:19" x14ac:dyDescent="0.25">
      <c r="A139"/>
      <c r="B139" s="61"/>
      <c r="C139" s="104"/>
      <c r="D139" s="143"/>
      <c r="E139" s="143"/>
      <c r="G139" s="107"/>
      <c r="H139" s="120"/>
      <c r="I139" s="120"/>
      <c r="K139" s="107"/>
      <c r="L139" s="120"/>
      <c r="M139" s="120"/>
      <c r="O139" s="107"/>
      <c r="P139" s="120"/>
      <c r="Q139" s="120"/>
      <c r="R139" s="201"/>
      <c r="S139" s="201"/>
    </row>
    <row r="140" spans="1:19" x14ac:dyDescent="0.25">
      <c r="A140"/>
      <c r="B140" s="61"/>
      <c r="C140" s="104"/>
      <c r="D140" s="143"/>
      <c r="E140" s="143"/>
      <c r="G140" s="107"/>
      <c r="H140" s="120"/>
      <c r="I140" s="120"/>
      <c r="K140" s="107"/>
      <c r="L140" s="120"/>
      <c r="M140" s="120"/>
      <c r="O140" s="107"/>
      <c r="P140" s="120"/>
      <c r="Q140" s="120"/>
      <c r="R140" s="201"/>
      <c r="S140" s="201"/>
    </row>
    <row r="141" spans="1:19" x14ac:dyDescent="0.25">
      <c r="A141"/>
      <c r="B141" s="61"/>
      <c r="C141" s="104"/>
      <c r="D141" s="143"/>
      <c r="E141" s="143"/>
      <c r="G141" s="107"/>
      <c r="H141" s="120"/>
      <c r="I141" s="120"/>
      <c r="K141" s="107"/>
      <c r="L141" s="120"/>
      <c r="M141" s="120"/>
      <c r="O141" s="107"/>
      <c r="P141" s="120"/>
      <c r="Q141" s="120"/>
      <c r="R141" s="201"/>
      <c r="S141" s="201"/>
    </row>
    <row r="142" spans="1:19" x14ac:dyDescent="0.25">
      <c r="A142"/>
      <c r="B142" s="61"/>
      <c r="C142" s="104"/>
      <c r="D142" s="143"/>
      <c r="E142" s="143"/>
      <c r="G142" s="107"/>
      <c r="H142" s="120"/>
      <c r="I142" s="120"/>
      <c r="K142" s="107"/>
      <c r="L142" s="120"/>
      <c r="M142" s="120"/>
      <c r="O142" s="107"/>
      <c r="P142" s="120"/>
      <c r="Q142" s="120"/>
      <c r="R142" s="201"/>
      <c r="S142" s="201"/>
    </row>
    <row r="143" spans="1:19" x14ac:dyDescent="0.25">
      <c r="A143"/>
      <c r="B143" s="61"/>
      <c r="C143" s="104"/>
      <c r="D143" s="143"/>
      <c r="E143" s="143"/>
      <c r="G143" s="107"/>
      <c r="H143" s="120"/>
      <c r="I143" s="120"/>
      <c r="K143" s="107"/>
      <c r="L143" s="120"/>
      <c r="M143" s="120"/>
      <c r="O143" s="107"/>
      <c r="P143" s="120"/>
      <c r="Q143" s="120"/>
      <c r="R143" s="201"/>
      <c r="S143" s="201"/>
    </row>
    <row r="144" spans="1:19" x14ac:dyDescent="0.25">
      <c r="A144"/>
      <c r="B144" s="61"/>
      <c r="C144" s="104"/>
      <c r="D144" s="143"/>
      <c r="E144" s="143"/>
      <c r="G144" s="107"/>
      <c r="H144" s="120"/>
      <c r="I144" s="120"/>
      <c r="K144" s="107"/>
      <c r="L144" s="120"/>
      <c r="M144" s="120"/>
      <c r="O144" s="107"/>
      <c r="P144" s="120"/>
      <c r="Q144" s="120"/>
      <c r="R144" s="201"/>
      <c r="S144" s="201"/>
    </row>
    <row r="145" spans="1:19" x14ac:dyDescent="0.25">
      <c r="A145"/>
      <c r="B145" s="61"/>
      <c r="C145" s="104"/>
      <c r="D145" s="143"/>
      <c r="E145" s="143"/>
      <c r="G145" s="107"/>
      <c r="H145" s="120"/>
      <c r="I145" s="120"/>
      <c r="K145" s="107"/>
      <c r="L145" s="120"/>
      <c r="M145" s="120"/>
      <c r="O145" s="107"/>
      <c r="P145" s="120"/>
      <c r="Q145" s="120"/>
      <c r="R145" s="201"/>
      <c r="S145" s="201"/>
    </row>
    <row r="146" spans="1:19" x14ac:dyDescent="0.25">
      <c r="A146"/>
      <c r="B146" s="61"/>
      <c r="C146" s="104"/>
      <c r="D146" s="143"/>
      <c r="E146" s="143"/>
      <c r="G146" s="107"/>
      <c r="H146" s="120"/>
      <c r="I146" s="120"/>
      <c r="K146" s="107"/>
      <c r="L146" s="120"/>
      <c r="M146" s="120"/>
      <c r="O146" s="107"/>
      <c r="P146" s="120"/>
      <c r="Q146" s="120"/>
      <c r="R146" s="201"/>
      <c r="S146" s="201"/>
    </row>
    <row r="147" spans="1:19" x14ac:dyDescent="0.25">
      <c r="A147"/>
      <c r="B147" s="61"/>
      <c r="C147" s="104"/>
      <c r="D147" s="143"/>
      <c r="E147" s="143"/>
      <c r="G147" s="107"/>
      <c r="H147" s="120"/>
      <c r="I147" s="120"/>
      <c r="K147" s="107"/>
      <c r="L147" s="120"/>
      <c r="M147" s="120"/>
      <c r="O147" s="107"/>
      <c r="P147" s="120"/>
      <c r="Q147" s="120"/>
      <c r="R147" s="201"/>
      <c r="S147" s="201"/>
    </row>
    <row r="148" spans="1:19" x14ac:dyDescent="0.25">
      <c r="A148"/>
      <c r="B148" s="61"/>
      <c r="C148" s="104"/>
      <c r="D148" s="143"/>
      <c r="E148" s="143"/>
      <c r="G148" s="107"/>
      <c r="H148" s="120"/>
      <c r="I148" s="120"/>
      <c r="K148" s="107"/>
      <c r="L148" s="120"/>
      <c r="M148" s="120"/>
      <c r="O148" s="107"/>
      <c r="P148" s="120"/>
      <c r="Q148" s="120"/>
      <c r="R148" s="201"/>
      <c r="S148" s="201"/>
    </row>
    <row r="149" spans="1:19" x14ac:dyDescent="0.25">
      <c r="A149"/>
      <c r="B149" s="61"/>
      <c r="C149" s="104"/>
      <c r="D149" s="143"/>
      <c r="E149" s="143"/>
      <c r="G149" s="107"/>
      <c r="H149" s="120"/>
      <c r="I149" s="120"/>
      <c r="K149" s="107"/>
      <c r="L149" s="120"/>
      <c r="M149" s="120"/>
      <c r="O149" s="107"/>
      <c r="P149" s="120"/>
      <c r="Q149" s="120"/>
      <c r="R149" s="201"/>
      <c r="S149" s="201"/>
    </row>
    <row r="150" spans="1:19" x14ac:dyDescent="0.25">
      <c r="A150"/>
      <c r="B150" s="61"/>
      <c r="C150" s="104"/>
      <c r="D150" s="143"/>
      <c r="E150" s="143"/>
      <c r="G150" s="107"/>
      <c r="H150" s="120"/>
      <c r="I150" s="120"/>
      <c r="K150" s="107"/>
      <c r="L150" s="120"/>
      <c r="M150" s="120"/>
      <c r="O150" s="107"/>
      <c r="P150" s="120"/>
      <c r="Q150" s="120"/>
      <c r="R150" s="201"/>
      <c r="S150" s="201"/>
    </row>
    <row r="151" spans="1:19" x14ac:dyDescent="0.25">
      <c r="A151"/>
      <c r="B151" s="61"/>
      <c r="C151" s="104"/>
      <c r="D151" s="143"/>
      <c r="E151" s="143"/>
      <c r="G151" s="107"/>
      <c r="H151" s="120"/>
      <c r="I151" s="120"/>
      <c r="K151" s="107"/>
      <c r="L151" s="120"/>
      <c r="M151" s="120"/>
      <c r="O151" s="107"/>
      <c r="P151" s="120"/>
      <c r="Q151" s="120"/>
      <c r="R151" s="201"/>
      <c r="S151" s="201"/>
    </row>
    <row r="152" spans="1:19" x14ac:dyDescent="0.25">
      <c r="A152"/>
      <c r="B152" s="61"/>
      <c r="C152" s="104"/>
      <c r="D152" s="143"/>
      <c r="E152" s="143"/>
      <c r="G152" s="107"/>
      <c r="H152" s="120"/>
      <c r="I152" s="120"/>
      <c r="K152" s="107"/>
      <c r="L152" s="120"/>
      <c r="M152" s="120"/>
      <c r="O152" s="107"/>
      <c r="P152" s="120"/>
      <c r="Q152" s="120"/>
      <c r="R152" s="201"/>
      <c r="S152" s="201"/>
    </row>
    <row r="153" spans="1:19" x14ac:dyDescent="0.25">
      <c r="A153"/>
      <c r="B153" s="61"/>
      <c r="C153" s="104"/>
      <c r="D153" s="143"/>
      <c r="E153" s="143"/>
      <c r="G153" s="107"/>
      <c r="H153" s="120"/>
      <c r="I153" s="120"/>
      <c r="K153" s="107"/>
      <c r="L153" s="120"/>
      <c r="M153" s="120"/>
      <c r="O153" s="107"/>
      <c r="P153" s="120"/>
      <c r="Q153" s="120"/>
      <c r="R153" s="201"/>
      <c r="S153" s="201"/>
    </row>
    <row r="154" spans="1:19" x14ac:dyDescent="0.25">
      <c r="A154"/>
      <c r="B154" s="61"/>
      <c r="C154" s="104"/>
      <c r="D154" s="143"/>
      <c r="E154" s="143"/>
      <c r="G154" s="107"/>
      <c r="H154" s="120"/>
      <c r="I154" s="120"/>
      <c r="K154" s="107"/>
      <c r="L154" s="120"/>
      <c r="M154" s="120"/>
      <c r="O154" s="107"/>
      <c r="P154" s="120"/>
      <c r="Q154" s="120"/>
      <c r="R154" s="201"/>
      <c r="S154" s="201"/>
    </row>
    <row r="155" spans="1:19" x14ac:dyDescent="0.25">
      <c r="A155"/>
      <c r="B155" s="61"/>
      <c r="C155" s="104"/>
      <c r="D155" s="143"/>
      <c r="E155" s="143"/>
      <c r="G155" s="107"/>
      <c r="H155" s="120"/>
      <c r="I155" s="120"/>
      <c r="K155" s="107"/>
      <c r="L155" s="120"/>
      <c r="M155" s="120"/>
      <c r="O155" s="107"/>
      <c r="P155" s="120"/>
      <c r="Q155" s="120"/>
      <c r="R155" s="201"/>
      <c r="S155" s="201"/>
    </row>
    <row r="156" spans="1:19" x14ac:dyDescent="0.25">
      <c r="A156"/>
      <c r="B156" s="61"/>
      <c r="C156" s="104"/>
      <c r="D156" s="143"/>
      <c r="E156" s="143"/>
      <c r="G156" s="107"/>
      <c r="H156" s="120"/>
      <c r="I156" s="120"/>
      <c r="K156" s="107"/>
      <c r="L156" s="120"/>
      <c r="M156" s="120"/>
      <c r="O156" s="107"/>
      <c r="P156" s="120"/>
      <c r="Q156" s="120"/>
      <c r="R156" s="201"/>
      <c r="S156" s="201"/>
    </row>
    <row r="157" spans="1:19" x14ac:dyDescent="0.25">
      <c r="A157"/>
      <c r="B157" s="61"/>
      <c r="C157" s="104"/>
      <c r="D157" s="143"/>
      <c r="E157" s="143"/>
      <c r="G157" s="107"/>
      <c r="H157" s="120"/>
      <c r="I157" s="120"/>
      <c r="K157" s="107"/>
      <c r="L157" s="120"/>
      <c r="M157" s="120"/>
      <c r="O157" s="107"/>
      <c r="P157" s="120"/>
      <c r="Q157" s="120"/>
      <c r="R157" s="201"/>
      <c r="S157" s="201"/>
    </row>
    <row r="158" spans="1:19" x14ac:dyDescent="0.25">
      <c r="A158"/>
      <c r="B158" s="61"/>
      <c r="C158" s="104"/>
      <c r="D158" s="143"/>
      <c r="E158" s="143"/>
      <c r="G158" s="107"/>
      <c r="H158" s="120"/>
      <c r="I158" s="120"/>
      <c r="K158" s="107"/>
      <c r="L158" s="120"/>
      <c r="M158" s="120"/>
      <c r="O158" s="107"/>
      <c r="P158" s="120"/>
      <c r="Q158" s="120"/>
      <c r="R158" s="201"/>
      <c r="S158" s="201"/>
    </row>
    <row r="159" spans="1:19" x14ac:dyDescent="0.25">
      <c r="A159"/>
      <c r="B159" s="61"/>
      <c r="C159" s="104"/>
      <c r="D159" s="143"/>
      <c r="E159" s="143"/>
      <c r="G159" s="107"/>
      <c r="H159" s="120"/>
      <c r="I159" s="120"/>
      <c r="K159" s="107"/>
      <c r="L159" s="120"/>
      <c r="M159" s="120"/>
      <c r="O159" s="107"/>
      <c r="P159" s="120"/>
      <c r="Q159" s="120"/>
      <c r="R159" s="201"/>
      <c r="S159" s="201"/>
    </row>
    <row r="160" spans="1:19" x14ac:dyDescent="0.25">
      <c r="A160"/>
      <c r="B160" s="61"/>
      <c r="C160" s="104"/>
      <c r="D160" s="143"/>
      <c r="E160" s="143"/>
      <c r="G160" s="107"/>
      <c r="H160" s="120"/>
      <c r="I160" s="120"/>
      <c r="K160" s="107"/>
      <c r="L160" s="120"/>
      <c r="M160" s="120"/>
      <c r="O160" s="107"/>
      <c r="P160" s="120"/>
      <c r="Q160" s="120"/>
      <c r="R160" s="201"/>
      <c r="S160" s="201"/>
    </row>
    <row r="161" spans="1:19" x14ac:dyDescent="0.25">
      <c r="A161"/>
      <c r="B161" s="61"/>
      <c r="C161" s="104"/>
      <c r="D161" s="143"/>
      <c r="E161" s="143"/>
      <c r="G161" s="107"/>
      <c r="H161" s="120"/>
      <c r="I161" s="120"/>
      <c r="K161" s="107"/>
      <c r="L161" s="120"/>
      <c r="M161" s="120"/>
      <c r="O161" s="107"/>
      <c r="P161" s="120"/>
      <c r="Q161" s="120"/>
      <c r="R161" s="201"/>
      <c r="S161" s="201"/>
    </row>
    <row r="162" spans="1:19" x14ac:dyDescent="0.25">
      <c r="A162"/>
      <c r="B162" s="61"/>
      <c r="C162" s="104"/>
      <c r="D162" s="143"/>
      <c r="E162" s="143"/>
      <c r="G162" s="107"/>
      <c r="H162" s="120"/>
      <c r="I162" s="120"/>
      <c r="K162" s="107"/>
      <c r="L162" s="120"/>
      <c r="M162" s="120"/>
      <c r="O162" s="107"/>
      <c r="P162" s="120"/>
      <c r="Q162" s="120"/>
      <c r="R162" s="201"/>
      <c r="S162" s="201"/>
    </row>
    <row r="163" spans="1:19" x14ac:dyDescent="0.25">
      <c r="A163"/>
      <c r="B163" s="61"/>
      <c r="C163" s="104"/>
      <c r="D163" s="143"/>
      <c r="E163" s="143"/>
      <c r="G163" s="107"/>
      <c r="H163" s="120"/>
      <c r="I163" s="120"/>
      <c r="K163" s="107"/>
      <c r="L163" s="120"/>
      <c r="M163" s="120"/>
      <c r="O163" s="107"/>
      <c r="P163" s="120"/>
      <c r="Q163" s="120"/>
      <c r="R163" s="201"/>
      <c r="S163" s="201"/>
    </row>
    <row r="164" spans="1:19" x14ac:dyDescent="0.25">
      <c r="A164"/>
      <c r="B164" s="61"/>
      <c r="C164" s="104"/>
      <c r="D164" s="143"/>
      <c r="E164" s="143"/>
      <c r="G164" s="107"/>
      <c r="H164" s="120"/>
      <c r="I164" s="120"/>
      <c r="K164" s="107"/>
      <c r="L164" s="120"/>
      <c r="M164" s="120"/>
      <c r="O164" s="107"/>
      <c r="P164" s="120"/>
      <c r="Q164" s="120"/>
      <c r="R164" s="201"/>
      <c r="S164" s="201"/>
    </row>
    <row r="165" spans="1:19" x14ac:dyDescent="0.25">
      <c r="A165"/>
      <c r="B165" s="61"/>
      <c r="C165" s="104"/>
      <c r="D165" s="143"/>
      <c r="E165" s="143"/>
      <c r="G165" s="107"/>
      <c r="H165" s="120"/>
      <c r="I165" s="120"/>
      <c r="K165" s="107"/>
      <c r="L165" s="120"/>
      <c r="M165" s="120"/>
      <c r="O165" s="107"/>
      <c r="P165" s="120"/>
      <c r="Q165" s="120"/>
      <c r="R165" s="201"/>
      <c r="S165" s="201"/>
    </row>
    <row r="166" spans="1:19" x14ac:dyDescent="0.25">
      <c r="A166"/>
      <c r="B166" s="61"/>
      <c r="C166" s="104"/>
      <c r="D166" s="143"/>
      <c r="E166" s="143"/>
      <c r="G166" s="107"/>
      <c r="H166" s="120"/>
      <c r="I166" s="120"/>
      <c r="K166" s="107"/>
      <c r="L166" s="120"/>
      <c r="M166" s="120"/>
      <c r="O166" s="107"/>
      <c r="P166" s="120"/>
      <c r="Q166" s="120"/>
      <c r="R166" s="201"/>
      <c r="S166" s="201"/>
    </row>
    <row r="167" spans="1:19" x14ac:dyDescent="0.25">
      <c r="A167"/>
      <c r="B167" s="61"/>
      <c r="C167" s="104"/>
      <c r="D167" s="143"/>
      <c r="E167" s="143"/>
      <c r="G167" s="107"/>
      <c r="H167" s="120"/>
      <c r="I167" s="120"/>
      <c r="K167" s="107"/>
      <c r="L167" s="120"/>
      <c r="M167" s="120"/>
      <c r="O167" s="107"/>
      <c r="P167" s="120"/>
      <c r="Q167" s="120"/>
      <c r="R167" s="201"/>
      <c r="S167" s="201"/>
    </row>
    <row r="168" spans="1:19" x14ac:dyDescent="0.25">
      <c r="A168"/>
      <c r="B168" s="61"/>
      <c r="C168" s="104"/>
      <c r="D168" s="143"/>
      <c r="E168" s="143"/>
      <c r="G168" s="107"/>
      <c r="H168" s="120"/>
      <c r="I168" s="120"/>
      <c r="K168" s="107"/>
      <c r="L168" s="120"/>
      <c r="M168" s="120"/>
      <c r="O168" s="107"/>
      <c r="P168" s="120"/>
      <c r="Q168" s="120"/>
      <c r="R168" s="201"/>
      <c r="S168" s="201"/>
    </row>
    <row r="169" spans="1:19" x14ac:dyDescent="0.25">
      <c r="A169"/>
      <c r="B169" s="61"/>
      <c r="C169" s="104"/>
      <c r="D169" s="143"/>
      <c r="E169" s="143"/>
      <c r="G169" s="107"/>
      <c r="H169" s="120"/>
      <c r="I169" s="120"/>
      <c r="K169" s="107"/>
      <c r="L169" s="120"/>
      <c r="M169" s="120"/>
      <c r="O169" s="107"/>
      <c r="P169" s="120"/>
      <c r="Q169" s="120"/>
      <c r="R169" s="201"/>
      <c r="S169" s="201"/>
    </row>
    <row r="170" spans="1:19" x14ac:dyDescent="0.25">
      <c r="A170"/>
      <c r="B170" s="61"/>
      <c r="C170" s="104"/>
      <c r="D170" s="143"/>
      <c r="E170" s="143"/>
      <c r="G170" s="107"/>
      <c r="H170" s="120"/>
      <c r="I170" s="120"/>
      <c r="K170" s="107"/>
      <c r="L170" s="120"/>
      <c r="M170" s="120"/>
      <c r="O170" s="107"/>
      <c r="P170" s="120"/>
      <c r="Q170" s="120"/>
      <c r="R170" s="201"/>
      <c r="S170" s="201"/>
    </row>
    <row r="171" spans="1:19" x14ac:dyDescent="0.25">
      <c r="A171"/>
      <c r="B171" s="61"/>
      <c r="C171" s="104"/>
      <c r="D171" s="143"/>
      <c r="E171" s="143"/>
      <c r="G171" s="107"/>
      <c r="H171" s="120"/>
      <c r="I171" s="120"/>
      <c r="K171" s="107"/>
      <c r="L171" s="120"/>
      <c r="M171" s="120"/>
      <c r="O171" s="107"/>
      <c r="P171" s="120"/>
      <c r="Q171" s="120"/>
      <c r="R171" s="201"/>
      <c r="S171" s="201"/>
    </row>
    <row r="172" spans="1:19" x14ac:dyDescent="0.25">
      <c r="A172"/>
      <c r="B172" s="61"/>
      <c r="C172" s="104"/>
      <c r="D172" s="143"/>
      <c r="E172" s="143"/>
      <c r="G172" s="107"/>
      <c r="H172" s="120"/>
      <c r="I172" s="120"/>
      <c r="K172" s="107"/>
      <c r="L172" s="120"/>
      <c r="M172" s="120"/>
      <c r="O172" s="107"/>
      <c r="P172" s="120"/>
      <c r="Q172" s="120"/>
      <c r="R172" s="201"/>
      <c r="S172" s="201"/>
    </row>
    <row r="173" spans="1:19" x14ac:dyDescent="0.25">
      <c r="A173"/>
      <c r="B173" s="61"/>
      <c r="C173" s="104"/>
      <c r="D173" s="143"/>
      <c r="E173" s="143"/>
      <c r="G173" s="107"/>
      <c r="H173" s="120"/>
      <c r="I173" s="120"/>
      <c r="K173" s="107"/>
      <c r="L173" s="120"/>
      <c r="M173" s="120"/>
      <c r="O173" s="107"/>
      <c r="P173" s="120"/>
      <c r="Q173" s="120"/>
      <c r="R173" s="201"/>
      <c r="S173" s="201"/>
    </row>
    <row r="174" spans="1:19" x14ac:dyDescent="0.25">
      <c r="A174"/>
      <c r="B174" s="61"/>
      <c r="C174" s="104"/>
      <c r="D174" s="143"/>
      <c r="E174" s="143"/>
      <c r="G174" s="107"/>
      <c r="H174" s="120"/>
      <c r="I174" s="120"/>
      <c r="K174" s="107"/>
      <c r="L174" s="120"/>
      <c r="M174" s="120"/>
      <c r="O174" s="107"/>
      <c r="P174" s="120"/>
      <c r="Q174" s="120"/>
      <c r="R174" s="201"/>
      <c r="S174" s="201"/>
    </row>
    <row r="175" spans="1:19" x14ac:dyDescent="0.25">
      <c r="A175"/>
      <c r="B175" s="61"/>
      <c r="C175" s="104"/>
      <c r="D175" s="143"/>
      <c r="E175" s="143"/>
      <c r="G175" s="107"/>
      <c r="H175" s="120"/>
      <c r="I175" s="120"/>
      <c r="K175" s="107"/>
      <c r="L175" s="120"/>
      <c r="M175" s="120"/>
      <c r="O175" s="107"/>
      <c r="P175" s="120"/>
      <c r="Q175" s="120"/>
      <c r="R175" s="201"/>
      <c r="S175" s="201"/>
    </row>
    <row r="176" spans="1:19" x14ac:dyDescent="0.25">
      <c r="A176"/>
      <c r="B176" s="61"/>
      <c r="C176" s="104"/>
      <c r="D176" s="143"/>
      <c r="E176" s="143"/>
      <c r="G176" s="107"/>
      <c r="H176" s="120"/>
      <c r="I176" s="120"/>
      <c r="K176" s="107"/>
      <c r="L176" s="120"/>
      <c r="M176" s="120"/>
      <c r="O176" s="107"/>
      <c r="P176" s="120"/>
      <c r="Q176" s="120"/>
      <c r="R176" s="201"/>
      <c r="S176" s="201"/>
    </row>
    <row r="177" spans="1:19" x14ac:dyDescent="0.25">
      <c r="A177"/>
      <c r="B177" s="61"/>
      <c r="C177" s="104"/>
      <c r="D177" s="143"/>
      <c r="E177" s="143"/>
      <c r="G177" s="107"/>
      <c r="H177" s="120"/>
      <c r="I177" s="120"/>
      <c r="K177" s="107"/>
      <c r="L177" s="120"/>
      <c r="M177" s="120"/>
      <c r="O177" s="107"/>
      <c r="P177" s="120"/>
      <c r="Q177" s="120"/>
      <c r="R177" s="201"/>
      <c r="S177" s="201"/>
    </row>
    <row r="178" spans="1:19" x14ac:dyDescent="0.25">
      <c r="A178"/>
      <c r="B178" s="61"/>
      <c r="C178" s="104"/>
      <c r="D178" s="143"/>
      <c r="E178" s="143"/>
      <c r="G178" s="107"/>
      <c r="H178" s="120"/>
      <c r="I178" s="120"/>
      <c r="K178" s="107"/>
      <c r="L178" s="120"/>
      <c r="M178" s="120"/>
      <c r="O178" s="107"/>
      <c r="P178" s="120"/>
      <c r="Q178" s="120"/>
      <c r="R178" s="201"/>
      <c r="S178" s="201"/>
    </row>
    <row r="179" spans="1:19" x14ac:dyDescent="0.25">
      <c r="A179"/>
      <c r="B179" s="61"/>
      <c r="C179" s="104"/>
      <c r="D179" s="143"/>
      <c r="E179" s="143"/>
      <c r="G179" s="107"/>
      <c r="H179" s="120"/>
      <c r="I179" s="120"/>
      <c r="K179" s="107"/>
      <c r="L179" s="120"/>
      <c r="M179" s="120"/>
      <c r="O179" s="107"/>
      <c r="P179" s="120"/>
      <c r="Q179" s="120"/>
      <c r="R179" s="201"/>
      <c r="S179" s="201"/>
    </row>
    <row r="180" spans="1:19" x14ac:dyDescent="0.25">
      <c r="A180"/>
      <c r="B180" s="61"/>
      <c r="C180" s="104"/>
      <c r="D180" s="143"/>
      <c r="E180" s="143"/>
      <c r="G180" s="107"/>
      <c r="H180" s="120"/>
      <c r="I180" s="120"/>
      <c r="K180" s="107"/>
      <c r="L180" s="120"/>
      <c r="M180" s="120"/>
      <c r="O180" s="107"/>
      <c r="P180" s="120"/>
      <c r="Q180" s="120"/>
      <c r="R180" s="201"/>
      <c r="S180" s="201"/>
    </row>
    <row r="181" spans="1:19" x14ac:dyDescent="0.25">
      <c r="A181"/>
      <c r="B181" s="61"/>
      <c r="C181" s="104"/>
      <c r="D181" s="143"/>
      <c r="E181" s="143"/>
      <c r="G181" s="107"/>
      <c r="H181" s="120"/>
      <c r="I181" s="120"/>
      <c r="K181" s="107"/>
      <c r="L181" s="120"/>
      <c r="M181" s="120"/>
      <c r="O181" s="107"/>
      <c r="P181" s="120"/>
      <c r="Q181" s="120"/>
      <c r="R181" s="201"/>
      <c r="S181" s="201"/>
    </row>
    <row r="182" spans="1:19" x14ac:dyDescent="0.25">
      <c r="A182"/>
      <c r="B182" s="61"/>
      <c r="C182" s="104"/>
      <c r="D182" s="143"/>
      <c r="E182" s="143"/>
      <c r="G182" s="107"/>
      <c r="H182" s="120"/>
      <c r="I182" s="120"/>
      <c r="K182" s="107"/>
      <c r="L182" s="120"/>
      <c r="M182" s="120"/>
      <c r="O182" s="107"/>
      <c r="P182" s="120"/>
      <c r="Q182" s="120"/>
      <c r="R182" s="201"/>
      <c r="S182" s="201"/>
    </row>
    <row r="183" spans="1:19" x14ac:dyDescent="0.25">
      <c r="A183"/>
      <c r="B183" s="61"/>
      <c r="C183" s="104"/>
      <c r="D183" s="143"/>
      <c r="E183" s="143"/>
      <c r="G183" s="107"/>
      <c r="H183" s="120"/>
      <c r="I183" s="120"/>
      <c r="K183" s="107"/>
      <c r="L183" s="120"/>
      <c r="M183" s="120"/>
      <c r="O183" s="107"/>
      <c r="P183" s="120"/>
      <c r="Q183" s="120"/>
      <c r="R183" s="201"/>
      <c r="S183" s="201"/>
    </row>
    <row r="184" spans="1:19" x14ac:dyDescent="0.25">
      <c r="A184"/>
      <c r="B184" s="61"/>
      <c r="C184" s="104"/>
      <c r="D184" s="143"/>
      <c r="E184" s="143"/>
      <c r="G184" s="107"/>
      <c r="H184" s="120"/>
      <c r="I184" s="120"/>
      <c r="K184" s="107"/>
      <c r="L184" s="120"/>
      <c r="M184" s="120"/>
      <c r="O184" s="107"/>
      <c r="P184" s="120"/>
      <c r="Q184" s="120"/>
      <c r="R184" s="201"/>
      <c r="S184" s="201"/>
    </row>
    <row r="185" spans="1:19" x14ac:dyDescent="0.25">
      <c r="A185"/>
      <c r="B185" s="61"/>
      <c r="C185" s="104"/>
      <c r="D185" s="143"/>
      <c r="E185" s="143"/>
      <c r="G185" s="107"/>
      <c r="H185" s="120"/>
      <c r="I185" s="120"/>
      <c r="K185" s="107"/>
      <c r="L185" s="120"/>
      <c r="M185" s="120"/>
      <c r="O185" s="107"/>
      <c r="P185" s="120"/>
      <c r="Q185" s="120"/>
      <c r="R185" s="201"/>
      <c r="S185" s="201"/>
    </row>
    <row r="186" spans="1:19" x14ac:dyDescent="0.25">
      <c r="A186"/>
      <c r="B186" s="61"/>
      <c r="C186" s="104"/>
      <c r="D186" s="143"/>
      <c r="E186" s="143"/>
      <c r="G186" s="107"/>
      <c r="H186" s="120"/>
      <c r="I186" s="120"/>
      <c r="K186" s="107"/>
      <c r="L186" s="120"/>
      <c r="M186" s="120"/>
      <c r="O186" s="107"/>
      <c r="P186" s="120"/>
      <c r="Q186" s="120"/>
      <c r="R186" s="201"/>
      <c r="S186" s="201"/>
    </row>
    <row r="187" spans="1:19" x14ac:dyDescent="0.25">
      <c r="A187"/>
      <c r="B187" s="61"/>
      <c r="C187" s="104"/>
      <c r="D187" s="143"/>
      <c r="E187" s="143"/>
      <c r="G187" s="107"/>
      <c r="H187" s="120"/>
      <c r="I187" s="120"/>
      <c r="K187" s="107"/>
      <c r="L187" s="120"/>
      <c r="M187" s="120"/>
      <c r="O187" s="107"/>
      <c r="P187" s="120"/>
      <c r="Q187" s="120"/>
      <c r="R187" s="201"/>
      <c r="S187" s="201"/>
    </row>
    <row r="188" spans="1:19" x14ac:dyDescent="0.25">
      <c r="A188"/>
      <c r="B188" s="61"/>
      <c r="C188" s="104"/>
      <c r="D188" s="143"/>
      <c r="E188" s="143"/>
      <c r="G188" s="107"/>
      <c r="H188" s="120"/>
      <c r="I188" s="120"/>
      <c r="K188" s="107"/>
      <c r="L188" s="120"/>
      <c r="M188" s="120"/>
      <c r="O188" s="107"/>
      <c r="P188" s="120"/>
      <c r="Q188" s="120"/>
      <c r="R188" s="201"/>
      <c r="S188" s="201"/>
    </row>
    <row r="189" spans="1:19" x14ac:dyDescent="0.25">
      <c r="A189"/>
      <c r="B189" s="61"/>
      <c r="C189" s="104"/>
      <c r="D189" s="143"/>
      <c r="E189" s="143"/>
      <c r="G189" s="107"/>
      <c r="H189" s="120"/>
      <c r="I189" s="120"/>
      <c r="K189" s="107"/>
      <c r="L189" s="120"/>
      <c r="M189" s="120"/>
      <c r="O189" s="107"/>
      <c r="P189" s="120"/>
      <c r="Q189" s="120"/>
      <c r="R189" s="201"/>
      <c r="S189" s="201"/>
    </row>
    <row r="190" spans="1:19" x14ac:dyDescent="0.25">
      <c r="A190"/>
      <c r="B190" s="61"/>
      <c r="C190" s="104"/>
      <c r="D190" s="143"/>
      <c r="E190" s="143"/>
      <c r="G190" s="107"/>
      <c r="H190" s="120"/>
      <c r="I190" s="120"/>
      <c r="K190" s="107"/>
      <c r="L190" s="120"/>
      <c r="M190" s="120"/>
      <c r="O190" s="107"/>
      <c r="P190" s="120"/>
      <c r="Q190" s="120"/>
      <c r="R190" s="201"/>
      <c r="S190" s="201"/>
    </row>
    <row r="191" spans="1:19" x14ac:dyDescent="0.25">
      <c r="A191"/>
      <c r="B191" s="61"/>
      <c r="C191" s="104"/>
      <c r="D191" s="143"/>
      <c r="E191" s="143"/>
      <c r="G191" s="107"/>
      <c r="H191" s="120"/>
      <c r="I191" s="120"/>
      <c r="K191" s="107"/>
      <c r="L191" s="120"/>
      <c r="M191" s="120"/>
      <c r="O191" s="107"/>
      <c r="P191" s="120"/>
      <c r="Q191" s="120"/>
      <c r="R191" s="201"/>
      <c r="S191" s="201"/>
    </row>
    <row r="192" spans="1:19" x14ac:dyDescent="0.25">
      <c r="A192"/>
      <c r="B192" s="61"/>
      <c r="C192" s="104"/>
      <c r="D192" s="143"/>
      <c r="E192" s="143"/>
      <c r="G192" s="107"/>
      <c r="H192" s="120"/>
      <c r="I192" s="120"/>
      <c r="K192" s="107"/>
      <c r="L192" s="120"/>
      <c r="M192" s="120"/>
      <c r="O192" s="107"/>
      <c r="P192" s="120"/>
      <c r="Q192" s="120"/>
      <c r="R192" s="201"/>
      <c r="S192" s="201"/>
    </row>
    <row r="193" spans="1:19" x14ac:dyDescent="0.25">
      <c r="A193"/>
      <c r="B193" s="61"/>
      <c r="C193" s="104"/>
      <c r="D193" s="143"/>
      <c r="E193" s="143"/>
      <c r="G193" s="107"/>
      <c r="H193" s="120"/>
      <c r="I193" s="120"/>
      <c r="K193" s="107"/>
      <c r="L193" s="120"/>
      <c r="M193" s="120"/>
      <c r="O193" s="107"/>
      <c r="P193" s="120"/>
      <c r="Q193" s="120"/>
      <c r="R193" s="201"/>
      <c r="S193" s="201"/>
    </row>
    <row r="194" spans="1:19" x14ac:dyDescent="0.25">
      <c r="A194"/>
      <c r="B194" s="61"/>
      <c r="C194" s="104"/>
      <c r="D194" s="143"/>
      <c r="E194" s="143"/>
      <c r="G194" s="107"/>
      <c r="H194" s="120"/>
      <c r="I194" s="120"/>
      <c r="K194" s="107"/>
      <c r="L194" s="120"/>
      <c r="M194" s="120"/>
      <c r="O194" s="107"/>
      <c r="P194" s="120"/>
      <c r="Q194" s="120"/>
      <c r="R194" s="201"/>
      <c r="S194" s="201"/>
    </row>
    <row r="195" spans="1:19" x14ac:dyDescent="0.25">
      <c r="A195"/>
      <c r="B195" s="61"/>
      <c r="C195" s="104"/>
      <c r="D195" s="143"/>
      <c r="E195" s="143"/>
      <c r="G195" s="107"/>
      <c r="H195" s="120"/>
      <c r="I195" s="120"/>
      <c r="K195" s="107"/>
      <c r="L195" s="120"/>
      <c r="M195" s="120"/>
      <c r="O195" s="107"/>
      <c r="P195" s="120"/>
      <c r="Q195" s="120"/>
      <c r="R195" s="201"/>
      <c r="S195" s="201"/>
    </row>
    <row r="196" spans="1:19" x14ac:dyDescent="0.25">
      <c r="A196"/>
      <c r="B196" s="61"/>
      <c r="C196" s="104"/>
      <c r="D196" s="143"/>
      <c r="E196" s="143"/>
      <c r="G196" s="107"/>
      <c r="H196" s="120"/>
      <c r="I196" s="120"/>
      <c r="K196" s="107"/>
      <c r="L196" s="120"/>
      <c r="M196" s="120"/>
      <c r="O196" s="107"/>
      <c r="P196" s="120"/>
      <c r="Q196" s="120"/>
      <c r="R196" s="201"/>
      <c r="S196" s="201"/>
    </row>
    <row r="197" spans="1:19" x14ac:dyDescent="0.25">
      <c r="A197"/>
      <c r="B197" s="61"/>
      <c r="C197" s="104"/>
      <c r="D197" s="143"/>
      <c r="E197" s="143"/>
      <c r="G197" s="107"/>
      <c r="H197" s="120"/>
      <c r="I197" s="120"/>
      <c r="K197" s="107"/>
      <c r="L197" s="120"/>
      <c r="M197" s="120"/>
      <c r="O197" s="107"/>
      <c r="P197" s="120"/>
      <c r="Q197" s="120"/>
      <c r="R197" s="201"/>
      <c r="S197" s="201"/>
    </row>
    <row r="198" spans="1:19" x14ac:dyDescent="0.25">
      <c r="A198"/>
      <c r="B198" s="61"/>
      <c r="C198" s="104"/>
      <c r="D198" s="143"/>
      <c r="E198" s="143"/>
      <c r="G198" s="107"/>
      <c r="H198" s="120"/>
      <c r="I198" s="120"/>
      <c r="K198" s="107"/>
      <c r="L198" s="120"/>
      <c r="M198" s="120"/>
      <c r="O198" s="107"/>
      <c r="P198" s="120"/>
      <c r="Q198" s="120"/>
      <c r="R198" s="201"/>
      <c r="S198" s="201"/>
    </row>
    <row r="199" spans="1:19" x14ac:dyDescent="0.25">
      <c r="A199"/>
      <c r="B199" s="61"/>
      <c r="C199" s="104"/>
      <c r="D199" s="143"/>
      <c r="E199" s="143"/>
      <c r="G199" s="107"/>
      <c r="H199" s="120"/>
      <c r="I199" s="120"/>
      <c r="K199" s="107"/>
      <c r="L199" s="120"/>
      <c r="M199" s="120"/>
      <c r="O199" s="107"/>
      <c r="P199" s="120"/>
      <c r="Q199" s="120"/>
      <c r="R199" s="201"/>
      <c r="S199" s="201"/>
    </row>
    <row r="200" spans="1:19" x14ac:dyDescent="0.25">
      <c r="A200"/>
      <c r="B200" s="61"/>
      <c r="C200" s="104"/>
      <c r="D200" s="143"/>
      <c r="E200" s="143"/>
      <c r="G200" s="107"/>
      <c r="H200" s="120"/>
      <c r="I200" s="120"/>
      <c r="K200" s="107"/>
      <c r="L200" s="120"/>
      <c r="M200" s="120"/>
      <c r="O200" s="107"/>
      <c r="P200" s="120"/>
      <c r="Q200" s="120"/>
      <c r="R200" s="201"/>
      <c r="S200" s="201"/>
    </row>
    <row r="201" spans="1:19" x14ac:dyDescent="0.25">
      <c r="A201"/>
      <c r="B201" s="61"/>
      <c r="C201" s="104"/>
      <c r="D201" s="143"/>
      <c r="E201" s="143"/>
      <c r="G201" s="107"/>
      <c r="H201" s="120"/>
      <c r="I201" s="120"/>
      <c r="K201" s="107"/>
      <c r="L201" s="120"/>
      <c r="M201" s="120"/>
      <c r="O201" s="107"/>
      <c r="P201" s="120"/>
      <c r="Q201" s="120"/>
      <c r="R201" s="201"/>
      <c r="S201" s="201"/>
    </row>
    <row r="202" spans="1:19" x14ac:dyDescent="0.25">
      <c r="A202"/>
      <c r="B202" s="61"/>
      <c r="C202" s="104"/>
      <c r="D202" s="143"/>
      <c r="E202" s="143"/>
      <c r="G202" s="107"/>
      <c r="H202" s="120"/>
      <c r="I202" s="120"/>
      <c r="K202" s="107"/>
      <c r="L202" s="120"/>
      <c r="M202" s="120"/>
      <c r="O202" s="107"/>
      <c r="P202" s="120"/>
      <c r="Q202" s="120"/>
      <c r="R202" s="201"/>
      <c r="S202" s="201"/>
    </row>
    <row r="203" spans="1:19" x14ac:dyDescent="0.25">
      <c r="A203"/>
      <c r="B203" s="61"/>
      <c r="C203" s="104"/>
      <c r="D203" s="143"/>
      <c r="E203" s="143"/>
      <c r="G203" s="107"/>
      <c r="H203" s="120"/>
      <c r="I203" s="120"/>
      <c r="K203" s="107"/>
      <c r="L203" s="120"/>
      <c r="M203" s="120"/>
      <c r="O203" s="107"/>
      <c r="P203" s="120"/>
      <c r="Q203" s="120"/>
      <c r="R203" s="201"/>
      <c r="S203" s="201"/>
    </row>
    <row r="204" spans="1:19" x14ac:dyDescent="0.25">
      <c r="A204"/>
      <c r="B204" s="61"/>
      <c r="C204" s="104"/>
      <c r="D204" s="143"/>
      <c r="E204" s="143"/>
      <c r="G204" s="107"/>
      <c r="H204" s="120"/>
      <c r="I204" s="120"/>
      <c r="K204" s="107"/>
      <c r="L204" s="120"/>
      <c r="M204" s="120"/>
      <c r="O204" s="107"/>
      <c r="P204" s="120"/>
      <c r="Q204" s="120"/>
      <c r="R204" s="201"/>
      <c r="S204" s="201"/>
    </row>
    <row r="205" spans="1:19" x14ac:dyDescent="0.25">
      <c r="A205"/>
      <c r="B205" s="61"/>
      <c r="C205" s="104"/>
      <c r="D205" s="143"/>
      <c r="E205" s="143"/>
      <c r="G205" s="107"/>
      <c r="H205" s="120"/>
      <c r="I205" s="120"/>
      <c r="K205" s="107"/>
      <c r="L205" s="120"/>
      <c r="M205" s="120"/>
      <c r="O205" s="107"/>
      <c r="P205" s="120"/>
      <c r="Q205" s="120"/>
      <c r="R205" s="201"/>
      <c r="S205" s="201"/>
    </row>
    <row r="206" spans="1:19" x14ac:dyDescent="0.25">
      <c r="A206"/>
      <c r="B206" s="61"/>
      <c r="C206" s="104"/>
      <c r="D206" s="143"/>
      <c r="E206" s="143"/>
      <c r="G206" s="107"/>
      <c r="H206" s="120"/>
      <c r="I206" s="120"/>
      <c r="K206" s="107"/>
      <c r="L206" s="120"/>
      <c r="M206" s="120"/>
      <c r="O206" s="107"/>
      <c r="P206" s="120"/>
      <c r="Q206" s="120"/>
      <c r="R206" s="201"/>
      <c r="S206" s="201"/>
    </row>
    <row r="207" spans="1:19" x14ac:dyDescent="0.25">
      <c r="A207"/>
      <c r="B207" s="61"/>
      <c r="C207" s="104"/>
      <c r="D207" s="143"/>
      <c r="E207" s="143"/>
      <c r="G207" s="107"/>
      <c r="H207" s="120"/>
      <c r="I207" s="120"/>
      <c r="K207" s="107"/>
      <c r="L207" s="120"/>
      <c r="M207" s="120"/>
      <c r="O207" s="107"/>
      <c r="P207" s="120"/>
      <c r="Q207" s="120"/>
      <c r="R207" s="201"/>
      <c r="S207" s="201"/>
    </row>
    <row r="208" spans="1:19" x14ac:dyDescent="0.25">
      <c r="A208"/>
      <c r="B208" s="61"/>
      <c r="C208" s="104"/>
      <c r="D208" s="143"/>
      <c r="E208" s="143"/>
      <c r="G208" s="107"/>
      <c r="H208" s="120"/>
      <c r="I208" s="120"/>
      <c r="K208" s="107"/>
      <c r="L208" s="120"/>
      <c r="M208" s="120"/>
      <c r="O208" s="107"/>
      <c r="P208" s="120"/>
      <c r="Q208" s="120"/>
      <c r="R208" s="201"/>
      <c r="S208" s="201"/>
    </row>
    <row r="209" spans="1:19" x14ac:dyDescent="0.25">
      <c r="A209"/>
      <c r="B209" s="61"/>
      <c r="C209" s="104"/>
      <c r="D209" s="143"/>
      <c r="E209" s="143"/>
      <c r="G209" s="107"/>
      <c r="H209" s="120"/>
      <c r="I209" s="120"/>
      <c r="K209" s="107"/>
      <c r="L209" s="120"/>
      <c r="M209" s="120"/>
      <c r="O209" s="107"/>
      <c r="P209" s="120"/>
      <c r="Q209" s="120"/>
      <c r="R209" s="201"/>
      <c r="S209" s="201"/>
    </row>
    <row r="210" spans="1:19" x14ac:dyDescent="0.25">
      <c r="A210"/>
      <c r="B210" s="61"/>
      <c r="C210" s="104"/>
      <c r="D210" s="143"/>
      <c r="E210" s="143"/>
      <c r="G210" s="107"/>
      <c r="H210" s="120"/>
      <c r="I210" s="120"/>
      <c r="K210" s="107"/>
      <c r="L210" s="120"/>
      <c r="M210" s="120"/>
      <c r="O210" s="107"/>
      <c r="P210" s="120"/>
      <c r="Q210" s="120"/>
      <c r="R210" s="201"/>
      <c r="S210" s="201"/>
    </row>
    <row r="211" spans="1:19" x14ac:dyDescent="0.25">
      <c r="A211"/>
      <c r="B211" s="61"/>
      <c r="C211" s="104"/>
      <c r="D211" s="143"/>
      <c r="E211" s="143"/>
      <c r="G211" s="107"/>
      <c r="H211" s="120"/>
      <c r="I211" s="120"/>
      <c r="K211" s="107"/>
      <c r="L211" s="120"/>
      <c r="M211" s="120"/>
      <c r="O211" s="107"/>
      <c r="P211" s="120"/>
      <c r="Q211" s="120"/>
      <c r="R211" s="201"/>
      <c r="S211" s="201"/>
    </row>
    <row r="212" spans="1:19" x14ac:dyDescent="0.25">
      <c r="A212"/>
      <c r="B212" s="61"/>
      <c r="C212" s="104"/>
      <c r="D212" s="143"/>
      <c r="E212" s="143"/>
      <c r="G212" s="107"/>
      <c r="H212" s="120"/>
      <c r="I212" s="120"/>
      <c r="K212" s="107"/>
      <c r="L212" s="120"/>
      <c r="M212" s="120"/>
      <c r="O212" s="107"/>
      <c r="P212" s="120"/>
      <c r="Q212" s="120"/>
      <c r="R212" s="201"/>
      <c r="S212" s="201"/>
    </row>
    <row r="213" spans="1:19" x14ac:dyDescent="0.25">
      <c r="A213"/>
      <c r="B213" s="61"/>
      <c r="C213" s="104"/>
      <c r="D213" s="143"/>
      <c r="E213" s="143"/>
      <c r="G213" s="107"/>
      <c r="H213" s="120"/>
      <c r="I213" s="120"/>
      <c r="K213" s="107"/>
      <c r="L213" s="120"/>
      <c r="M213" s="120"/>
      <c r="O213" s="107"/>
      <c r="P213" s="120"/>
      <c r="Q213" s="120"/>
      <c r="R213" s="201"/>
      <c r="S213" s="201"/>
    </row>
    <row r="214" spans="1:19" x14ac:dyDescent="0.25">
      <c r="A214"/>
      <c r="B214" s="61"/>
      <c r="C214" s="104"/>
      <c r="D214" s="143"/>
      <c r="E214" s="143"/>
      <c r="G214" s="107"/>
      <c r="H214" s="120"/>
      <c r="I214" s="120"/>
      <c r="K214" s="107"/>
      <c r="L214" s="120"/>
      <c r="M214" s="120"/>
      <c r="O214" s="107"/>
      <c r="P214" s="120"/>
      <c r="Q214" s="120"/>
      <c r="R214" s="201"/>
      <c r="S214" s="201"/>
    </row>
    <row r="215" spans="1:19" x14ac:dyDescent="0.25">
      <c r="A215"/>
      <c r="B215" s="61"/>
      <c r="C215" s="104"/>
      <c r="D215" s="143"/>
      <c r="E215" s="143"/>
      <c r="G215" s="107"/>
      <c r="H215" s="120"/>
      <c r="I215" s="120"/>
      <c r="K215" s="107"/>
      <c r="L215" s="120"/>
      <c r="M215" s="120"/>
      <c r="O215" s="107"/>
      <c r="P215" s="120"/>
      <c r="Q215" s="120"/>
      <c r="R215" s="201"/>
      <c r="S215" s="201"/>
    </row>
    <row r="216" spans="1:19" x14ac:dyDescent="0.25">
      <c r="A216"/>
      <c r="B216" s="61"/>
      <c r="C216" s="104"/>
      <c r="D216" s="143"/>
      <c r="E216" s="143"/>
      <c r="G216" s="107"/>
      <c r="H216" s="120"/>
      <c r="I216" s="120"/>
      <c r="K216" s="107"/>
      <c r="L216" s="120"/>
      <c r="M216" s="120"/>
      <c r="O216" s="107"/>
      <c r="P216" s="120"/>
      <c r="Q216" s="120"/>
      <c r="R216" s="201"/>
      <c r="S216" s="201"/>
    </row>
    <row r="217" spans="1:19" x14ac:dyDescent="0.25">
      <c r="A217"/>
      <c r="B217" s="61"/>
      <c r="C217" s="104"/>
      <c r="D217" s="143"/>
      <c r="E217" s="143"/>
      <c r="G217" s="107"/>
      <c r="H217" s="120"/>
      <c r="I217" s="120"/>
      <c r="K217" s="107"/>
      <c r="L217" s="120"/>
      <c r="M217" s="120"/>
      <c r="O217" s="107"/>
      <c r="P217" s="120"/>
      <c r="Q217" s="120"/>
      <c r="R217" s="201"/>
      <c r="S217" s="201"/>
    </row>
    <row r="218" spans="1:19" x14ac:dyDescent="0.25">
      <c r="A218"/>
      <c r="B218" s="61"/>
      <c r="C218" s="104"/>
      <c r="D218" s="143"/>
      <c r="E218" s="143"/>
      <c r="G218" s="107"/>
      <c r="H218" s="120"/>
      <c r="I218" s="120"/>
      <c r="K218" s="107"/>
      <c r="L218" s="120"/>
      <c r="M218" s="120"/>
      <c r="O218" s="107"/>
      <c r="P218" s="120"/>
      <c r="Q218" s="120"/>
      <c r="R218" s="201"/>
      <c r="S218" s="201"/>
    </row>
    <row r="219" spans="1:19" x14ac:dyDescent="0.25">
      <c r="A219"/>
      <c r="B219" s="61"/>
      <c r="C219" s="104"/>
      <c r="D219" s="143"/>
      <c r="E219" s="143"/>
      <c r="G219" s="107"/>
      <c r="H219" s="120"/>
      <c r="I219" s="120"/>
      <c r="K219" s="107"/>
      <c r="L219" s="120"/>
      <c r="M219" s="120"/>
      <c r="O219" s="107"/>
      <c r="P219" s="120"/>
      <c r="Q219" s="120"/>
      <c r="R219" s="201"/>
      <c r="S219" s="201"/>
    </row>
    <row r="220" spans="1:19" x14ac:dyDescent="0.25">
      <c r="A220"/>
      <c r="B220" s="61"/>
      <c r="C220" s="104"/>
      <c r="D220" s="143"/>
      <c r="E220" s="143"/>
      <c r="G220" s="107"/>
      <c r="H220" s="120"/>
      <c r="I220" s="120"/>
      <c r="K220" s="107"/>
      <c r="L220" s="120"/>
      <c r="M220" s="120"/>
      <c r="O220" s="107"/>
      <c r="P220" s="120"/>
      <c r="Q220" s="120"/>
      <c r="R220" s="201"/>
      <c r="S220" s="201"/>
    </row>
    <row r="221" spans="1:19" x14ac:dyDescent="0.25">
      <c r="A221"/>
      <c r="B221" s="61"/>
      <c r="C221" s="104"/>
      <c r="D221" s="143"/>
      <c r="E221" s="143"/>
      <c r="G221" s="107"/>
      <c r="H221" s="120"/>
      <c r="I221" s="120"/>
      <c r="K221" s="107"/>
      <c r="L221" s="120"/>
      <c r="M221" s="120"/>
      <c r="O221" s="107"/>
      <c r="P221" s="120"/>
      <c r="Q221" s="120"/>
      <c r="R221" s="201"/>
      <c r="S221" s="201"/>
    </row>
    <row r="222" spans="1:19" x14ac:dyDescent="0.25">
      <c r="A222"/>
      <c r="B222" s="61"/>
      <c r="C222" s="104"/>
      <c r="D222" s="143"/>
      <c r="E222" s="143"/>
      <c r="G222" s="107"/>
      <c r="H222" s="120"/>
      <c r="I222" s="120"/>
      <c r="K222" s="107"/>
      <c r="L222" s="120"/>
      <c r="M222" s="120"/>
      <c r="O222" s="107"/>
      <c r="P222" s="120"/>
      <c r="Q222" s="120"/>
      <c r="R222" s="201"/>
      <c r="S222" s="201"/>
    </row>
    <row r="223" spans="1:19" x14ac:dyDescent="0.25">
      <c r="A223"/>
      <c r="B223" s="61"/>
      <c r="C223" s="104"/>
      <c r="D223" s="143"/>
      <c r="E223" s="143"/>
      <c r="G223" s="107"/>
      <c r="H223" s="120"/>
      <c r="I223" s="120"/>
      <c r="K223" s="107"/>
      <c r="L223" s="120"/>
      <c r="M223" s="120"/>
      <c r="O223" s="107"/>
      <c r="P223" s="120"/>
      <c r="Q223" s="120"/>
      <c r="R223" s="201"/>
      <c r="S223" s="201"/>
    </row>
    <row r="224" spans="1:19" x14ac:dyDescent="0.25">
      <c r="A224"/>
      <c r="B224" s="61"/>
      <c r="C224" s="104"/>
      <c r="D224" s="143"/>
      <c r="E224" s="143"/>
      <c r="G224" s="107"/>
      <c r="H224" s="120"/>
      <c r="I224" s="120"/>
      <c r="K224" s="107"/>
      <c r="L224" s="120"/>
      <c r="M224" s="120"/>
      <c r="O224" s="107"/>
      <c r="P224" s="120"/>
      <c r="Q224" s="120"/>
      <c r="R224" s="201"/>
      <c r="S224" s="201"/>
    </row>
    <row r="225" spans="1:19" x14ac:dyDescent="0.25">
      <c r="A225"/>
      <c r="B225" s="61"/>
      <c r="C225" s="104"/>
      <c r="D225" s="143"/>
      <c r="E225" s="143"/>
      <c r="G225" s="107"/>
      <c r="H225" s="120"/>
      <c r="I225" s="120"/>
      <c r="K225" s="107"/>
      <c r="L225" s="120"/>
      <c r="M225" s="120"/>
      <c r="O225" s="107"/>
      <c r="P225" s="120"/>
      <c r="Q225" s="120"/>
      <c r="R225" s="201"/>
      <c r="S225" s="201"/>
    </row>
    <row r="226" spans="1:19" x14ac:dyDescent="0.25">
      <c r="A226"/>
      <c r="B226" s="61"/>
      <c r="C226" s="104"/>
      <c r="D226" s="143"/>
      <c r="E226" s="143"/>
      <c r="G226" s="107"/>
      <c r="H226" s="120"/>
      <c r="I226" s="120"/>
      <c r="K226" s="107"/>
      <c r="L226" s="120"/>
      <c r="M226" s="120"/>
      <c r="O226" s="107"/>
      <c r="P226" s="120"/>
      <c r="Q226" s="120"/>
      <c r="R226" s="201"/>
      <c r="S226" s="201"/>
    </row>
    <row r="227" spans="1:19" x14ac:dyDescent="0.25">
      <c r="A227"/>
      <c r="B227" s="61"/>
      <c r="C227" s="104"/>
      <c r="D227" s="143"/>
      <c r="E227" s="143"/>
      <c r="G227" s="107"/>
      <c r="H227" s="120"/>
      <c r="I227" s="120"/>
      <c r="K227" s="107"/>
      <c r="L227" s="120"/>
      <c r="M227" s="120"/>
      <c r="O227" s="107"/>
      <c r="P227" s="120"/>
      <c r="Q227" s="120"/>
      <c r="R227" s="201"/>
      <c r="S227" s="201"/>
    </row>
    <row r="228" spans="1:19" x14ac:dyDescent="0.25">
      <c r="A228"/>
      <c r="B228" s="61"/>
      <c r="C228" s="104"/>
      <c r="D228" s="143"/>
      <c r="E228" s="143"/>
      <c r="G228" s="107"/>
      <c r="H228" s="120"/>
      <c r="I228" s="120"/>
      <c r="K228" s="107"/>
      <c r="L228" s="120"/>
      <c r="M228" s="120"/>
      <c r="O228" s="107"/>
      <c r="P228" s="120"/>
      <c r="Q228" s="120"/>
      <c r="R228" s="201"/>
      <c r="S228" s="201"/>
    </row>
    <row r="229" spans="1:19" x14ac:dyDescent="0.25">
      <c r="A229"/>
      <c r="B229" s="61"/>
      <c r="C229" s="104"/>
      <c r="D229" s="143"/>
      <c r="E229" s="143"/>
      <c r="G229" s="107"/>
      <c r="H229" s="120"/>
      <c r="I229" s="120"/>
      <c r="K229" s="107"/>
      <c r="L229" s="120"/>
      <c r="M229" s="120"/>
      <c r="O229" s="107"/>
      <c r="P229" s="120"/>
      <c r="Q229" s="120"/>
      <c r="R229" s="201"/>
      <c r="S229" s="201"/>
    </row>
    <row r="230" spans="1:19" x14ac:dyDescent="0.25">
      <c r="A230"/>
      <c r="B230" s="61"/>
      <c r="C230" s="104"/>
      <c r="D230" s="143"/>
      <c r="E230" s="143"/>
      <c r="G230" s="107"/>
      <c r="H230" s="120"/>
      <c r="I230" s="120"/>
      <c r="K230" s="107"/>
      <c r="L230" s="120"/>
      <c r="M230" s="120"/>
      <c r="O230" s="107"/>
      <c r="P230" s="120"/>
      <c r="Q230" s="120"/>
      <c r="R230" s="201"/>
      <c r="S230" s="201"/>
    </row>
    <row r="231" spans="1:19" x14ac:dyDescent="0.25">
      <c r="A231"/>
      <c r="B231" s="61"/>
      <c r="C231" s="104"/>
      <c r="D231" s="143"/>
      <c r="E231" s="143"/>
      <c r="G231" s="107"/>
      <c r="H231" s="120"/>
      <c r="I231" s="120"/>
      <c r="K231" s="107"/>
      <c r="L231" s="120"/>
      <c r="M231" s="120"/>
      <c r="O231" s="107"/>
      <c r="P231" s="120"/>
      <c r="Q231" s="120"/>
      <c r="R231" s="201"/>
      <c r="S231" s="201"/>
    </row>
    <row r="232" spans="1:19" x14ac:dyDescent="0.25">
      <c r="A232"/>
      <c r="B232" s="61"/>
      <c r="C232" s="104"/>
      <c r="D232" s="143"/>
      <c r="E232" s="143"/>
      <c r="G232" s="107"/>
      <c r="H232" s="120"/>
      <c r="I232" s="120"/>
      <c r="K232" s="107"/>
      <c r="L232" s="120"/>
      <c r="M232" s="120"/>
      <c r="O232" s="107"/>
      <c r="P232" s="120"/>
      <c r="Q232" s="120"/>
      <c r="R232" s="201"/>
      <c r="S232" s="201"/>
    </row>
    <row r="233" spans="1:19" x14ac:dyDescent="0.25">
      <c r="A233"/>
      <c r="B233" s="61"/>
      <c r="C233" s="104"/>
      <c r="D233" s="143"/>
      <c r="E233" s="143"/>
      <c r="G233" s="107"/>
      <c r="H233" s="120"/>
      <c r="I233" s="120"/>
      <c r="K233" s="107"/>
      <c r="L233" s="120"/>
      <c r="M233" s="120"/>
      <c r="O233" s="107"/>
      <c r="P233" s="120"/>
      <c r="Q233" s="120"/>
      <c r="R233" s="201"/>
      <c r="S233" s="201"/>
    </row>
    <row r="234" spans="1:19" x14ac:dyDescent="0.25">
      <c r="A234"/>
      <c r="B234" s="61"/>
      <c r="C234" s="104"/>
      <c r="D234" s="143"/>
      <c r="E234" s="143"/>
      <c r="G234" s="107"/>
      <c r="H234" s="120"/>
      <c r="I234" s="120"/>
      <c r="K234" s="107"/>
      <c r="L234" s="120"/>
      <c r="M234" s="120"/>
      <c r="O234" s="107"/>
      <c r="P234" s="120"/>
      <c r="Q234" s="120"/>
      <c r="R234" s="201"/>
      <c r="S234" s="201"/>
    </row>
    <row r="235" spans="1:19" x14ac:dyDescent="0.25">
      <c r="A235"/>
      <c r="B235" s="61"/>
      <c r="C235" s="104"/>
      <c r="D235" s="143"/>
      <c r="E235" s="143"/>
      <c r="G235" s="107"/>
      <c r="H235" s="120"/>
      <c r="I235" s="120"/>
      <c r="K235" s="107"/>
      <c r="L235" s="120"/>
      <c r="M235" s="120"/>
      <c r="O235" s="107"/>
      <c r="P235" s="120"/>
      <c r="Q235" s="120"/>
      <c r="R235" s="201"/>
      <c r="S235" s="201"/>
    </row>
    <row r="236" spans="1:19" x14ac:dyDescent="0.25">
      <c r="A236"/>
      <c r="B236" s="61"/>
      <c r="C236" s="104"/>
      <c r="D236" s="143"/>
      <c r="E236" s="143"/>
      <c r="G236" s="107"/>
      <c r="H236" s="120"/>
      <c r="I236" s="120"/>
      <c r="K236" s="107"/>
      <c r="L236" s="120"/>
      <c r="M236" s="120"/>
      <c r="O236" s="107"/>
      <c r="P236" s="120"/>
      <c r="Q236" s="120"/>
      <c r="R236" s="201"/>
      <c r="S236" s="201"/>
    </row>
    <row r="237" spans="1:19" x14ac:dyDescent="0.25">
      <c r="A237"/>
      <c r="B237" s="61"/>
      <c r="C237" s="104"/>
      <c r="D237" s="143"/>
      <c r="E237" s="143"/>
      <c r="G237" s="107"/>
      <c r="H237" s="120"/>
      <c r="I237" s="120"/>
      <c r="K237" s="107"/>
      <c r="L237" s="120"/>
      <c r="M237" s="120"/>
      <c r="O237" s="107"/>
      <c r="P237" s="120"/>
      <c r="Q237" s="120"/>
      <c r="R237" s="201"/>
      <c r="S237" s="201"/>
    </row>
    <row r="238" spans="1:19" x14ac:dyDescent="0.25">
      <c r="A238"/>
      <c r="B238" s="61"/>
      <c r="C238" s="104"/>
      <c r="D238" s="143"/>
      <c r="E238" s="143"/>
      <c r="G238" s="107"/>
      <c r="H238" s="120"/>
      <c r="I238" s="120"/>
      <c r="K238" s="107"/>
      <c r="L238" s="120"/>
      <c r="M238" s="120"/>
      <c r="O238" s="107"/>
      <c r="P238" s="120"/>
      <c r="Q238" s="120"/>
      <c r="R238" s="201"/>
      <c r="S238" s="201"/>
    </row>
    <row r="239" spans="1:19" x14ac:dyDescent="0.25">
      <c r="A239"/>
      <c r="B239" s="61"/>
      <c r="C239" s="104"/>
      <c r="D239" s="143"/>
      <c r="E239" s="143"/>
      <c r="G239" s="107"/>
      <c r="H239" s="120"/>
      <c r="I239" s="120"/>
      <c r="K239" s="107"/>
      <c r="L239" s="120"/>
      <c r="M239" s="120"/>
      <c r="O239" s="107"/>
      <c r="P239" s="120"/>
      <c r="Q239" s="120"/>
      <c r="R239" s="201"/>
      <c r="S239" s="201"/>
    </row>
    <row r="240" spans="1:19" x14ac:dyDescent="0.25">
      <c r="A240"/>
      <c r="B240" s="61"/>
      <c r="C240" s="104"/>
      <c r="D240" s="143"/>
      <c r="E240" s="143"/>
      <c r="G240" s="107"/>
      <c r="H240" s="120"/>
      <c r="I240" s="120"/>
      <c r="K240" s="107"/>
      <c r="L240" s="120"/>
      <c r="M240" s="120"/>
      <c r="O240" s="107"/>
      <c r="P240" s="120"/>
      <c r="Q240" s="120"/>
      <c r="R240" s="201"/>
      <c r="S240" s="201"/>
    </row>
    <row r="241" spans="1:19" x14ac:dyDescent="0.25">
      <c r="A241"/>
      <c r="B241" s="61"/>
      <c r="C241" s="104"/>
      <c r="D241" s="143"/>
      <c r="E241" s="143"/>
      <c r="G241" s="107"/>
      <c r="H241" s="120"/>
      <c r="I241" s="120"/>
      <c r="K241" s="107"/>
      <c r="L241" s="120"/>
      <c r="M241" s="120"/>
      <c r="O241" s="107"/>
      <c r="P241" s="120"/>
      <c r="Q241" s="120"/>
      <c r="R241" s="201"/>
      <c r="S241" s="201"/>
    </row>
    <row r="242" spans="1:19" x14ac:dyDescent="0.25">
      <c r="A242"/>
      <c r="B242" s="61"/>
      <c r="C242" s="104"/>
      <c r="D242" s="143"/>
      <c r="E242" s="143"/>
      <c r="G242" s="107"/>
      <c r="H242" s="120"/>
      <c r="I242" s="120"/>
      <c r="K242" s="107"/>
      <c r="L242" s="120"/>
      <c r="M242" s="120"/>
      <c r="O242" s="107"/>
      <c r="P242" s="120"/>
      <c r="Q242" s="120"/>
      <c r="R242" s="201"/>
      <c r="S242" s="201"/>
    </row>
    <row r="243" spans="1:19" x14ac:dyDescent="0.25">
      <c r="A243"/>
      <c r="B243" s="61"/>
      <c r="C243" s="104"/>
      <c r="D243" s="143"/>
      <c r="E243" s="143"/>
      <c r="G243" s="107"/>
      <c r="H243" s="120"/>
      <c r="I243" s="120"/>
      <c r="K243" s="107"/>
      <c r="L243" s="120"/>
      <c r="M243" s="120"/>
      <c r="O243" s="107"/>
      <c r="P243" s="120"/>
      <c r="Q243" s="120"/>
      <c r="R243" s="201"/>
      <c r="S243" s="201"/>
    </row>
    <row r="244" spans="1:19" x14ac:dyDescent="0.25">
      <c r="A244"/>
      <c r="B244" s="61"/>
      <c r="C244" s="104"/>
      <c r="D244" s="143"/>
      <c r="E244" s="143"/>
      <c r="G244" s="107"/>
      <c r="H244" s="120"/>
      <c r="I244" s="120"/>
      <c r="K244" s="107"/>
      <c r="L244" s="120"/>
      <c r="M244" s="120"/>
      <c r="O244" s="107"/>
      <c r="P244" s="120"/>
      <c r="Q244" s="120"/>
      <c r="R244" s="201"/>
      <c r="S244" s="201"/>
    </row>
    <row r="245" spans="1:19" x14ac:dyDescent="0.25">
      <c r="A245"/>
      <c r="B245" s="61"/>
      <c r="C245" s="104"/>
      <c r="D245" s="143"/>
      <c r="E245" s="143"/>
      <c r="G245" s="107"/>
      <c r="H245" s="120"/>
      <c r="I245" s="120"/>
      <c r="K245" s="107"/>
      <c r="L245" s="120"/>
      <c r="M245" s="120"/>
      <c r="O245" s="107"/>
      <c r="P245" s="120"/>
      <c r="Q245" s="120"/>
      <c r="R245" s="201"/>
      <c r="S245" s="201"/>
    </row>
    <row r="246" spans="1:19" x14ac:dyDescent="0.25">
      <c r="A246"/>
      <c r="B246" s="61"/>
      <c r="C246" s="104"/>
      <c r="D246" s="143"/>
      <c r="E246" s="143"/>
      <c r="G246" s="107"/>
      <c r="H246" s="120"/>
      <c r="I246" s="120"/>
      <c r="K246" s="107"/>
      <c r="L246" s="120"/>
      <c r="M246" s="120"/>
      <c r="O246" s="107"/>
      <c r="P246" s="120"/>
      <c r="Q246" s="120"/>
      <c r="R246" s="201"/>
      <c r="S246" s="201"/>
    </row>
    <row r="247" spans="1:19" x14ac:dyDescent="0.25">
      <c r="A247"/>
      <c r="B247" s="61"/>
      <c r="C247" s="104"/>
      <c r="D247" s="143"/>
      <c r="E247" s="143"/>
      <c r="G247" s="107"/>
      <c r="H247" s="120"/>
      <c r="I247" s="120"/>
      <c r="K247" s="107"/>
      <c r="L247" s="120"/>
      <c r="M247" s="120"/>
      <c r="O247" s="107"/>
      <c r="P247" s="120"/>
      <c r="Q247" s="120"/>
      <c r="R247" s="201"/>
      <c r="S247" s="201"/>
    </row>
    <row r="248" spans="1:19" x14ac:dyDescent="0.25">
      <c r="A248"/>
      <c r="B248" s="61"/>
      <c r="C248" s="104"/>
      <c r="D248" s="143"/>
      <c r="E248" s="143"/>
      <c r="G248" s="107"/>
      <c r="H248" s="120"/>
      <c r="I248" s="120"/>
      <c r="K248" s="107"/>
      <c r="L248" s="120"/>
      <c r="M248" s="120"/>
      <c r="O248" s="107"/>
      <c r="P248" s="120"/>
      <c r="Q248" s="120"/>
      <c r="R248" s="201"/>
      <c r="S248" s="201"/>
    </row>
    <row r="249" spans="1:19" x14ac:dyDescent="0.25">
      <c r="A249"/>
      <c r="B249" s="61"/>
      <c r="C249" s="104"/>
      <c r="D249" s="143"/>
      <c r="E249" s="143"/>
      <c r="G249" s="107"/>
      <c r="H249" s="120"/>
      <c r="I249" s="120"/>
      <c r="K249" s="107"/>
      <c r="L249" s="120"/>
      <c r="M249" s="120"/>
      <c r="O249" s="107"/>
      <c r="P249" s="120"/>
      <c r="Q249" s="120"/>
      <c r="R249" s="201"/>
      <c r="S249" s="201"/>
    </row>
    <row r="250" spans="1:19" x14ac:dyDescent="0.25">
      <c r="A250"/>
      <c r="B250" s="61"/>
      <c r="C250" s="104"/>
      <c r="D250" s="143"/>
      <c r="E250" s="143"/>
      <c r="G250" s="107"/>
      <c r="H250" s="120"/>
      <c r="I250" s="120"/>
      <c r="K250" s="107"/>
      <c r="L250" s="120"/>
      <c r="M250" s="120"/>
      <c r="O250" s="107"/>
      <c r="P250" s="120"/>
      <c r="Q250" s="120"/>
      <c r="R250" s="201"/>
      <c r="S250" s="201"/>
    </row>
    <row r="251" spans="1:19" x14ac:dyDescent="0.25">
      <c r="A251"/>
      <c r="B251" s="61"/>
      <c r="C251" s="104"/>
      <c r="D251" s="143"/>
      <c r="E251" s="143"/>
      <c r="G251" s="107"/>
      <c r="H251" s="120"/>
      <c r="I251" s="120"/>
      <c r="K251" s="107"/>
      <c r="L251" s="120"/>
      <c r="M251" s="120"/>
      <c r="O251" s="107"/>
      <c r="P251" s="120"/>
      <c r="Q251" s="120"/>
      <c r="R251" s="201"/>
      <c r="S251" s="201"/>
    </row>
    <row r="252" spans="1:19" x14ac:dyDescent="0.25">
      <c r="A252"/>
      <c r="B252" s="61"/>
      <c r="C252" s="104"/>
      <c r="D252" s="143"/>
      <c r="E252" s="143"/>
      <c r="G252" s="107"/>
      <c r="H252" s="120"/>
      <c r="I252" s="120"/>
      <c r="K252" s="107"/>
      <c r="L252" s="120"/>
      <c r="M252" s="120"/>
      <c r="O252" s="107"/>
      <c r="P252" s="120"/>
      <c r="Q252" s="120"/>
      <c r="R252" s="201"/>
      <c r="S252" s="201"/>
    </row>
    <row r="253" spans="1:19" x14ac:dyDescent="0.25">
      <c r="A253"/>
      <c r="B253" s="61"/>
      <c r="C253" s="104"/>
      <c r="D253" s="143"/>
      <c r="E253" s="143"/>
      <c r="G253" s="107"/>
      <c r="H253" s="120"/>
      <c r="I253" s="120"/>
      <c r="K253" s="107"/>
      <c r="L253" s="120"/>
      <c r="M253" s="120"/>
      <c r="O253" s="107"/>
      <c r="P253" s="120"/>
      <c r="Q253" s="120"/>
      <c r="R253" s="201"/>
      <c r="S253" s="201"/>
    </row>
    <row r="254" spans="1:19" x14ac:dyDescent="0.25">
      <c r="A254"/>
      <c r="B254" s="61"/>
      <c r="C254" s="104"/>
      <c r="D254" s="143"/>
      <c r="E254" s="143"/>
      <c r="G254" s="107"/>
      <c r="H254" s="120"/>
      <c r="I254" s="120"/>
      <c r="K254" s="107"/>
      <c r="L254" s="120"/>
      <c r="M254" s="120"/>
      <c r="O254" s="107"/>
      <c r="P254" s="120"/>
      <c r="Q254" s="120"/>
    </row>
    <row r="255" spans="1:19" x14ac:dyDescent="0.25">
      <c r="A255"/>
      <c r="B255" s="61"/>
      <c r="C255" s="104"/>
      <c r="D255" s="143"/>
      <c r="E255" s="143"/>
      <c r="G255" s="107"/>
      <c r="H255" s="120"/>
      <c r="I255" s="120"/>
      <c r="K255" s="107"/>
      <c r="L255" s="120"/>
      <c r="M255" s="120"/>
      <c r="O255" s="107"/>
      <c r="P255" s="120"/>
      <c r="Q255" s="120"/>
    </row>
    <row r="256" spans="1:19" x14ac:dyDescent="0.25">
      <c r="A256"/>
      <c r="B256" s="61"/>
      <c r="C256" s="104"/>
      <c r="D256" s="143"/>
      <c r="E256" s="143"/>
      <c r="G256" s="107"/>
      <c r="H256" s="120"/>
      <c r="I256" s="120"/>
      <c r="K256" s="107"/>
      <c r="L256" s="120"/>
      <c r="M256" s="120"/>
      <c r="O256" s="107"/>
      <c r="P256" s="120"/>
      <c r="Q256" s="120"/>
    </row>
    <row r="257" spans="1:17" x14ac:dyDescent="0.25">
      <c r="A257"/>
      <c r="B257" s="61"/>
      <c r="C257" s="104"/>
      <c r="D257" s="143"/>
      <c r="E257" s="143"/>
      <c r="G257" s="107"/>
      <c r="H257" s="120"/>
      <c r="I257" s="120"/>
      <c r="K257" s="107"/>
      <c r="L257" s="120"/>
      <c r="M257" s="120"/>
      <c r="O257" s="107"/>
      <c r="P257" s="120"/>
      <c r="Q257" s="120"/>
    </row>
    <row r="258" spans="1:17" x14ac:dyDescent="0.25">
      <c r="A258"/>
      <c r="B258" s="61"/>
      <c r="C258" s="104"/>
      <c r="D258" s="143"/>
      <c r="E258" s="143"/>
      <c r="G258" s="107"/>
      <c r="H258" s="120"/>
      <c r="I258" s="120"/>
      <c r="K258" s="107"/>
      <c r="L258" s="120"/>
      <c r="M258" s="120"/>
      <c r="O258" s="107"/>
      <c r="P258" s="120"/>
      <c r="Q258" s="120"/>
    </row>
    <row r="259" spans="1:17" x14ac:dyDescent="0.25">
      <c r="A259"/>
      <c r="B259" s="61"/>
      <c r="C259" s="104"/>
      <c r="D259" s="143"/>
      <c r="E259" s="143"/>
      <c r="G259" s="107"/>
      <c r="H259" s="120"/>
      <c r="I259" s="120"/>
      <c r="K259" s="107"/>
      <c r="L259" s="120"/>
      <c r="M259" s="120"/>
      <c r="O259" s="107"/>
      <c r="P259" s="120"/>
      <c r="Q259" s="120"/>
    </row>
    <row r="260" spans="1:17" x14ac:dyDescent="0.25">
      <c r="A260"/>
      <c r="B260" s="61"/>
      <c r="C260" s="104"/>
      <c r="D260" s="143"/>
      <c r="E260" s="143"/>
      <c r="G260" s="107"/>
      <c r="H260" s="120"/>
      <c r="I260" s="120"/>
      <c r="K260" s="107"/>
      <c r="L260" s="120"/>
      <c r="M260" s="120"/>
      <c r="O260" s="107"/>
      <c r="P260" s="120"/>
      <c r="Q260" s="120"/>
    </row>
    <row r="261" spans="1:17" x14ac:dyDescent="0.25">
      <c r="A261"/>
      <c r="B261" s="61"/>
      <c r="C261" s="104"/>
      <c r="D261" s="143"/>
      <c r="E261" s="143"/>
      <c r="G261" s="107"/>
      <c r="H261" s="120"/>
      <c r="I261" s="120"/>
      <c r="K261" s="107"/>
      <c r="L261" s="120"/>
      <c r="M261" s="120"/>
      <c r="O261" s="107"/>
      <c r="P261" s="120"/>
      <c r="Q261" s="120"/>
    </row>
    <row r="262" spans="1:17" x14ac:dyDescent="0.25">
      <c r="A262"/>
      <c r="B262" s="61"/>
      <c r="C262" s="104"/>
      <c r="D262" s="143"/>
      <c r="E262" s="143"/>
      <c r="G262" s="107"/>
      <c r="H262" s="120"/>
      <c r="I262" s="120"/>
      <c r="K262" s="107"/>
      <c r="L262" s="120"/>
      <c r="M262" s="120"/>
      <c r="O262" s="107"/>
      <c r="P262" s="120"/>
      <c r="Q262" s="120"/>
    </row>
    <row r="263" spans="1:17" x14ac:dyDescent="0.25">
      <c r="A263"/>
      <c r="B263" s="61"/>
      <c r="C263" s="104"/>
      <c r="D263" s="143"/>
      <c r="E263" s="143"/>
      <c r="G263" s="107"/>
      <c r="H263" s="120"/>
      <c r="I263" s="120"/>
      <c r="K263" s="107"/>
      <c r="L263" s="120"/>
      <c r="M263" s="120"/>
      <c r="O263" s="107"/>
      <c r="P263" s="120"/>
      <c r="Q263" s="120"/>
    </row>
    <row r="264" spans="1:17" x14ac:dyDescent="0.25">
      <c r="A264"/>
      <c r="B264" s="61"/>
      <c r="C264" s="104"/>
      <c r="D264" s="143"/>
      <c r="E264" s="143"/>
      <c r="G264" s="107"/>
      <c r="H264" s="120"/>
      <c r="I264" s="120"/>
      <c r="K264" s="107"/>
      <c r="L264" s="120"/>
      <c r="M264" s="120"/>
      <c r="O264" s="107"/>
      <c r="P264" s="120"/>
      <c r="Q264" s="120"/>
    </row>
    <row r="265" spans="1:17" x14ac:dyDescent="0.25">
      <c r="A265"/>
      <c r="B265" s="61"/>
      <c r="C265" s="104"/>
      <c r="D265" s="143"/>
      <c r="E265" s="143"/>
      <c r="G265" s="107"/>
      <c r="H265" s="120"/>
      <c r="I265" s="120"/>
      <c r="K265" s="107"/>
      <c r="L265" s="120"/>
      <c r="M265" s="120"/>
      <c r="O265" s="107"/>
      <c r="P265" s="120"/>
      <c r="Q265" s="120"/>
    </row>
    <row r="266" spans="1:17" x14ac:dyDescent="0.25">
      <c r="A266"/>
      <c r="B266" s="61"/>
      <c r="C266" s="104"/>
      <c r="D266" s="143"/>
      <c r="E266" s="143"/>
      <c r="G266" s="107"/>
      <c r="H266" s="120"/>
      <c r="I266" s="120"/>
      <c r="K266" s="107"/>
      <c r="L266" s="120"/>
      <c r="M266" s="120"/>
      <c r="O266" s="107"/>
      <c r="P266" s="120"/>
      <c r="Q266" s="120"/>
    </row>
    <row r="267" spans="1:17" x14ac:dyDescent="0.25">
      <c r="A267"/>
      <c r="B267" s="61"/>
      <c r="C267" s="104"/>
      <c r="D267" s="143"/>
      <c r="E267" s="143"/>
      <c r="G267" s="107"/>
      <c r="H267" s="120"/>
      <c r="I267" s="120"/>
      <c r="K267" s="107"/>
      <c r="L267" s="120"/>
      <c r="M267" s="120"/>
      <c r="O267" s="107"/>
      <c r="P267" s="120"/>
      <c r="Q267" s="120"/>
    </row>
    <row r="268" spans="1:17" x14ac:dyDescent="0.25">
      <c r="A268"/>
      <c r="B268" s="61"/>
      <c r="C268" s="104"/>
      <c r="D268" s="143"/>
      <c r="E268" s="143"/>
      <c r="G268" s="107"/>
      <c r="H268" s="120"/>
      <c r="I268" s="120"/>
      <c r="K268" s="107"/>
      <c r="L268" s="120"/>
      <c r="M268" s="120"/>
      <c r="O268" s="107"/>
      <c r="P268" s="120"/>
      <c r="Q268" s="120"/>
    </row>
    <row r="269" spans="1:17" x14ac:dyDescent="0.25">
      <c r="A269"/>
      <c r="B269" s="61"/>
      <c r="C269" s="104"/>
      <c r="D269" s="143"/>
      <c r="E269" s="143"/>
      <c r="G269" s="107"/>
      <c r="H269" s="120"/>
      <c r="I269" s="120"/>
      <c r="K269" s="107"/>
      <c r="L269" s="120"/>
      <c r="M269" s="120"/>
      <c r="O269" s="107"/>
      <c r="P269" s="120"/>
      <c r="Q269" s="120"/>
    </row>
    <row r="270" spans="1:17" x14ac:dyDescent="0.25">
      <c r="A270"/>
      <c r="B270" s="61"/>
      <c r="C270" s="104"/>
      <c r="D270" s="143"/>
      <c r="E270" s="143"/>
      <c r="G270" s="107"/>
      <c r="H270" s="120"/>
      <c r="I270" s="120"/>
      <c r="K270" s="107"/>
      <c r="L270" s="120"/>
      <c r="M270" s="120"/>
      <c r="O270" s="107"/>
      <c r="P270" s="120"/>
      <c r="Q270" s="120"/>
    </row>
    <row r="271" spans="1:17" x14ac:dyDescent="0.25">
      <c r="A271"/>
      <c r="B271" s="61"/>
      <c r="C271" s="104"/>
      <c r="D271" s="143"/>
      <c r="E271" s="143"/>
      <c r="G271" s="107"/>
      <c r="H271" s="120"/>
      <c r="I271" s="120"/>
      <c r="K271" s="107"/>
      <c r="L271" s="120"/>
      <c r="M271" s="120"/>
      <c r="O271" s="107"/>
      <c r="P271" s="120"/>
      <c r="Q271" s="120"/>
    </row>
    <row r="272" spans="1:17" x14ac:dyDescent="0.25">
      <c r="A272"/>
      <c r="B272" s="61"/>
      <c r="C272" s="104"/>
      <c r="D272" s="143"/>
      <c r="E272" s="143"/>
      <c r="G272" s="107"/>
      <c r="H272" s="120"/>
      <c r="I272" s="120"/>
      <c r="K272" s="107"/>
      <c r="L272" s="120"/>
      <c r="M272" s="120"/>
      <c r="O272" s="107"/>
      <c r="P272" s="120"/>
      <c r="Q272" s="120"/>
    </row>
    <row r="273" spans="1:17" x14ac:dyDescent="0.25">
      <c r="A273"/>
      <c r="B273" s="61"/>
      <c r="C273" s="104"/>
      <c r="D273" s="143"/>
      <c r="E273" s="143"/>
      <c r="G273" s="107"/>
      <c r="H273" s="120"/>
      <c r="I273" s="120"/>
      <c r="K273" s="107"/>
      <c r="L273" s="120"/>
      <c r="M273" s="120"/>
      <c r="O273" s="107"/>
      <c r="P273" s="120"/>
      <c r="Q273" s="120"/>
    </row>
    <row r="274" spans="1:17" x14ac:dyDescent="0.25">
      <c r="A274"/>
      <c r="B274" s="61"/>
      <c r="C274" s="104"/>
      <c r="D274" s="143"/>
      <c r="E274" s="143"/>
      <c r="G274" s="107"/>
      <c r="H274" s="120"/>
      <c r="I274" s="120"/>
      <c r="K274" s="107"/>
      <c r="L274" s="120"/>
      <c r="M274" s="120"/>
      <c r="O274" s="107"/>
      <c r="P274" s="120"/>
      <c r="Q274" s="120"/>
    </row>
    <row r="275" spans="1:17" x14ac:dyDescent="0.25">
      <c r="A275"/>
      <c r="B275" s="61"/>
      <c r="C275" s="104"/>
      <c r="D275" s="143"/>
      <c r="E275" s="143"/>
      <c r="G275" s="107"/>
      <c r="H275" s="120"/>
      <c r="I275" s="120"/>
      <c r="K275" s="107"/>
      <c r="L275" s="120"/>
      <c r="M275" s="120"/>
      <c r="O275" s="107"/>
      <c r="P275" s="120"/>
      <c r="Q275" s="120"/>
    </row>
    <row r="276" spans="1:17" x14ac:dyDescent="0.25">
      <c r="A276"/>
      <c r="B276" s="61"/>
      <c r="C276" s="104"/>
      <c r="D276" s="143"/>
      <c r="E276" s="143"/>
      <c r="G276" s="107"/>
      <c r="H276" s="120"/>
      <c r="I276" s="120"/>
      <c r="K276" s="107"/>
      <c r="L276" s="120"/>
      <c r="M276" s="120"/>
      <c r="O276" s="107"/>
      <c r="P276" s="120"/>
      <c r="Q276" s="120"/>
    </row>
    <row r="277" spans="1:17" x14ac:dyDescent="0.25">
      <c r="A277"/>
      <c r="B277" s="61"/>
      <c r="C277" s="104"/>
      <c r="D277" s="143"/>
      <c r="E277" s="143"/>
      <c r="G277" s="107"/>
      <c r="H277" s="120"/>
      <c r="I277" s="120"/>
      <c r="K277" s="107"/>
      <c r="L277" s="120"/>
      <c r="M277" s="120"/>
      <c r="O277" s="107"/>
      <c r="P277" s="120"/>
      <c r="Q277" s="120"/>
    </row>
    <row r="278" spans="1:17" x14ac:dyDescent="0.25">
      <c r="A278"/>
      <c r="B278" s="61"/>
      <c r="C278" s="104"/>
      <c r="D278" s="143"/>
      <c r="E278" s="143"/>
      <c r="G278" s="107"/>
      <c r="H278" s="120"/>
      <c r="I278" s="120"/>
      <c r="K278" s="107"/>
      <c r="L278" s="120"/>
      <c r="M278" s="120"/>
      <c r="O278" s="107"/>
      <c r="P278" s="120"/>
      <c r="Q278" s="120"/>
    </row>
    <row r="279" spans="1:17" x14ac:dyDescent="0.25">
      <c r="A279"/>
      <c r="B279" s="61"/>
      <c r="C279" s="104"/>
      <c r="D279" s="143"/>
      <c r="E279" s="143"/>
      <c r="G279" s="107"/>
      <c r="H279" s="120"/>
      <c r="I279" s="120"/>
      <c r="K279" s="107"/>
      <c r="L279" s="120"/>
      <c r="M279" s="120"/>
      <c r="O279" s="107"/>
      <c r="P279" s="120"/>
      <c r="Q279" s="120"/>
    </row>
    <row r="280" spans="1:17" x14ac:dyDescent="0.25">
      <c r="A280"/>
      <c r="B280" s="61"/>
      <c r="C280" s="104"/>
      <c r="D280" s="143"/>
      <c r="E280" s="143"/>
      <c r="G280" s="107"/>
      <c r="H280" s="120"/>
      <c r="I280" s="120"/>
      <c r="K280" s="107"/>
      <c r="L280" s="120"/>
      <c r="M280" s="120"/>
      <c r="O280" s="107"/>
      <c r="P280" s="120"/>
      <c r="Q280" s="120"/>
    </row>
    <row r="281" spans="1:17" x14ac:dyDescent="0.25">
      <c r="A281"/>
      <c r="B281" s="61"/>
      <c r="C281" s="104"/>
      <c r="D281" s="143"/>
      <c r="E281" s="143"/>
      <c r="G281" s="107"/>
      <c r="H281" s="120"/>
      <c r="I281" s="120"/>
      <c r="K281" s="107"/>
      <c r="L281" s="120"/>
      <c r="M281" s="120"/>
      <c r="O281" s="107"/>
      <c r="P281" s="120"/>
      <c r="Q281" s="120"/>
    </row>
    <row r="282" spans="1:17" x14ac:dyDescent="0.25">
      <c r="A282"/>
      <c r="B282" s="61"/>
      <c r="C282" s="104"/>
      <c r="D282" s="143"/>
      <c r="E282" s="143"/>
      <c r="G282" s="107"/>
      <c r="H282" s="120"/>
      <c r="I282" s="120"/>
      <c r="K282" s="107"/>
      <c r="L282" s="120"/>
      <c r="M282" s="120"/>
      <c r="O282" s="107"/>
      <c r="P282" s="120"/>
      <c r="Q282" s="120"/>
    </row>
    <row r="283" spans="1:17" x14ac:dyDescent="0.25">
      <c r="A283"/>
      <c r="B283" s="61"/>
      <c r="C283" s="104"/>
      <c r="D283" s="143"/>
      <c r="E283" s="143"/>
      <c r="G283" s="107"/>
      <c r="H283" s="120"/>
      <c r="I283" s="120"/>
      <c r="K283" s="107"/>
      <c r="L283" s="120"/>
      <c r="M283" s="120"/>
      <c r="O283" s="107"/>
      <c r="P283" s="120"/>
      <c r="Q283" s="120"/>
    </row>
    <row r="284" spans="1:17" x14ac:dyDescent="0.25">
      <c r="A284"/>
      <c r="B284" s="61"/>
      <c r="C284" s="104"/>
      <c r="D284" s="143"/>
      <c r="E284" s="143"/>
      <c r="G284" s="107"/>
      <c r="H284" s="120"/>
      <c r="I284" s="120"/>
      <c r="K284" s="107"/>
      <c r="L284" s="120"/>
      <c r="M284" s="120"/>
      <c r="O284" s="107"/>
      <c r="P284" s="120"/>
      <c r="Q284" s="120"/>
    </row>
    <row r="285" spans="1:17" x14ac:dyDescent="0.25">
      <c r="A285"/>
      <c r="B285" s="61"/>
      <c r="C285" s="104"/>
      <c r="D285" s="143"/>
      <c r="E285" s="143"/>
      <c r="G285" s="107"/>
      <c r="H285" s="120"/>
      <c r="I285" s="120"/>
      <c r="K285" s="107"/>
      <c r="L285" s="120"/>
      <c r="M285" s="120"/>
      <c r="O285" s="107"/>
      <c r="P285" s="120"/>
      <c r="Q285" s="120"/>
    </row>
    <row r="286" spans="1:17" x14ac:dyDescent="0.25">
      <c r="A286"/>
      <c r="B286" s="61"/>
      <c r="C286" s="104"/>
      <c r="D286" s="143"/>
      <c r="E286" s="143"/>
      <c r="G286" s="107"/>
      <c r="H286" s="120"/>
      <c r="I286" s="120"/>
      <c r="K286" s="107"/>
      <c r="L286" s="120"/>
      <c r="M286" s="120"/>
      <c r="O286" s="107"/>
      <c r="P286" s="120"/>
      <c r="Q286" s="120"/>
    </row>
    <row r="287" spans="1:17" x14ac:dyDescent="0.25">
      <c r="A287"/>
      <c r="B287" s="61"/>
      <c r="C287" s="104"/>
      <c r="D287" s="143"/>
      <c r="E287" s="143"/>
      <c r="G287" s="107"/>
      <c r="H287" s="120"/>
      <c r="I287" s="120"/>
      <c r="K287" s="107"/>
      <c r="L287" s="120"/>
      <c r="M287" s="120"/>
      <c r="O287" s="107"/>
      <c r="P287" s="120"/>
      <c r="Q287" s="120"/>
    </row>
    <row r="288" spans="1:17" x14ac:dyDescent="0.25">
      <c r="A288"/>
      <c r="B288" s="61"/>
      <c r="C288" s="104"/>
      <c r="D288" s="143"/>
      <c r="E288" s="143"/>
      <c r="G288" s="107"/>
      <c r="H288" s="120"/>
      <c r="I288" s="120"/>
      <c r="K288" s="107"/>
      <c r="L288" s="120"/>
      <c r="M288" s="120"/>
      <c r="O288" s="107"/>
      <c r="P288" s="120"/>
      <c r="Q288" s="120"/>
    </row>
    <row r="289" spans="1:17" x14ac:dyDescent="0.25">
      <c r="A289"/>
      <c r="B289" s="61"/>
      <c r="C289" s="104"/>
      <c r="D289" s="143"/>
      <c r="E289" s="143"/>
      <c r="G289" s="107"/>
      <c r="H289" s="120"/>
      <c r="I289" s="120"/>
      <c r="K289" s="107"/>
      <c r="L289" s="120"/>
      <c r="M289" s="120"/>
      <c r="O289" s="107"/>
      <c r="P289" s="120"/>
      <c r="Q289" s="120"/>
    </row>
    <row r="290" spans="1:17" x14ac:dyDescent="0.25">
      <c r="A290"/>
      <c r="B290" s="61"/>
      <c r="C290" s="104"/>
      <c r="D290" s="143"/>
      <c r="E290" s="143"/>
      <c r="G290" s="107"/>
      <c r="H290" s="120"/>
      <c r="I290" s="120"/>
      <c r="K290" s="107"/>
      <c r="L290" s="120"/>
      <c r="M290" s="120"/>
      <c r="O290" s="107"/>
      <c r="P290" s="120"/>
      <c r="Q290" s="120"/>
    </row>
    <row r="291" spans="1:17" x14ac:dyDescent="0.25">
      <c r="A291"/>
      <c r="B291" s="61"/>
      <c r="C291" s="104"/>
      <c r="D291" s="143"/>
      <c r="E291" s="143"/>
      <c r="G291" s="107"/>
      <c r="H291" s="120"/>
      <c r="I291" s="120"/>
      <c r="K291" s="107"/>
      <c r="L291" s="120"/>
      <c r="M291" s="120"/>
      <c r="O291" s="107"/>
      <c r="P291" s="120"/>
      <c r="Q291" s="120"/>
    </row>
  </sheetData>
  <customSheetViews>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6">
    <mergeCell ref="A104:I104"/>
    <mergeCell ref="N1:Q1"/>
    <mergeCell ref="B1:E1"/>
    <mergeCell ref="F1:I1"/>
    <mergeCell ref="J1:M1"/>
    <mergeCell ref="A103:I103"/>
  </mergeCells>
  <phoneticPr fontId="0" type="noConversion"/>
  <pageMargins left="0.23622047244094491" right="0.23622047244094491" top="0.74803149606299213" bottom="0.74803149606299213" header="0.31496062992125984" footer="0.31496062992125984"/>
  <pageSetup paperSize="9" scale="87" orientation="landscape" verticalDpi="300" r:id="rId3"/>
  <headerFooter alignWithMargins="0">
    <oddFooter>&amp;L&amp;"Times New Roman,Standard"&amp;9&amp;K01+000July 2019
&amp;F&amp;R&amp;"Times New Roman,Standard"&amp;9&amp;P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1E54E-EEE5-2540-9432-117081DD6006}">
  <dimension ref="A1:H228"/>
  <sheetViews>
    <sheetView zoomScaleNormal="120" zoomScaleSheetLayoutView="100" zoomScalePageLayoutView="96" workbookViewId="0"/>
  </sheetViews>
  <sheetFormatPr defaultColWidth="8.6640625" defaultRowHeight="13.2" x14ac:dyDescent="0.25"/>
  <cols>
    <col min="1" max="1" width="68.77734375" style="1" customWidth="1"/>
    <col min="2" max="2" width="10.109375" style="60" customWidth="1"/>
    <col min="3" max="3" width="11.77734375" style="92" customWidth="1"/>
    <col min="4" max="4" width="11.77734375" style="142" customWidth="1"/>
    <col min="5" max="5" width="13.6640625" style="142" customWidth="1"/>
    <col min="6" max="6" width="64.44140625" style="200" customWidth="1"/>
    <col min="7" max="7" width="20.33203125" bestFit="1" customWidth="1"/>
    <col min="8" max="8" width="33" bestFit="1" customWidth="1"/>
  </cols>
  <sheetData>
    <row r="1" spans="1:8" ht="24" customHeight="1" thickBot="1" x14ac:dyDescent="0.3">
      <c r="A1" s="6" t="s">
        <v>109</v>
      </c>
      <c r="B1" s="259" t="s">
        <v>15</v>
      </c>
      <c r="C1" s="260"/>
      <c r="D1" s="260"/>
      <c r="E1" s="261"/>
      <c r="F1" s="202" t="s">
        <v>36</v>
      </c>
      <c r="G1" s="263" t="s">
        <v>70</v>
      </c>
      <c r="H1" s="264"/>
    </row>
    <row r="2" spans="1:8" ht="27" thickBot="1" x14ac:dyDescent="0.3">
      <c r="A2" s="73" t="s">
        <v>28</v>
      </c>
      <c r="B2" s="74" t="s">
        <v>0</v>
      </c>
      <c r="C2" s="93" t="s">
        <v>1</v>
      </c>
      <c r="D2" s="108" t="s">
        <v>40</v>
      </c>
      <c r="E2" s="131" t="s">
        <v>33</v>
      </c>
      <c r="F2" s="227" t="s">
        <v>78</v>
      </c>
      <c r="G2" s="227" t="s">
        <v>90</v>
      </c>
      <c r="H2" s="227" t="s">
        <v>91</v>
      </c>
    </row>
    <row r="3" spans="1:8" ht="15" customHeight="1" x14ac:dyDescent="0.25">
      <c r="A3" s="165" t="s">
        <v>71</v>
      </c>
      <c r="B3" s="166"/>
      <c r="C3" s="167"/>
      <c r="D3" s="168"/>
      <c r="E3" s="169"/>
      <c r="F3" s="170"/>
      <c r="G3" s="170"/>
      <c r="H3" s="170"/>
    </row>
    <row r="4" spans="1:8" ht="26.4" x14ac:dyDescent="0.25">
      <c r="A4" s="175" t="s">
        <v>73</v>
      </c>
      <c r="B4" s="176"/>
      <c r="C4" s="177"/>
      <c r="D4" s="178"/>
      <c r="E4" s="179"/>
      <c r="F4" s="180"/>
      <c r="G4" s="180"/>
      <c r="H4" s="180"/>
    </row>
    <row r="5" spans="1:8" ht="12.75" customHeight="1" x14ac:dyDescent="0.25">
      <c r="A5" s="184"/>
      <c r="B5" s="185"/>
      <c r="C5" s="186"/>
      <c r="D5" s="187"/>
      <c r="E5" s="188"/>
      <c r="F5" s="198"/>
      <c r="G5" s="198"/>
      <c r="H5" s="198"/>
    </row>
    <row r="6" spans="1:8" ht="12.75" customHeight="1" x14ac:dyDescent="0.25">
      <c r="A6" s="159"/>
      <c r="B6" s="57" t="s">
        <v>53</v>
      </c>
      <c r="C6" s="94"/>
      <c r="D6" s="109"/>
      <c r="E6" s="132">
        <f>D6*C6</f>
        <v>0</v>
      </c>
      <c r="F6" s="204"/>
      <c r="G6" s="204"/>
      <c r="H6" s="204"/>
    </row>
    <row r="7" spans="1:8" ht="12.75" customHeight="1" x14ac:dyDescent="0.25">
      <c r="A7" s="159"/>
      <c r="B7" s="57" t="s">
        <v>53</v>
      </c>
      <c r="C7" s="94"/>
      <c r="D7" s="109"/>
      <c r="E7" s="132">
        <f>D7*C7</f>
        <v>0</v>
      </c>
      <c r="F7" s="204"/>
      <c r="G7" s="204"/>
      <c r="H7" s="204"/>
    </row>
    <row r="8" spans="1:8" s="158" customFormat="1" x14ac:dyDescent="0.25">
      <c r="A8" s="159"/>
      <c r="B8" s="152" t="s">
        <v>53</v>
      </c>
      <c r="C8" s="153"/>
      <c r="D8" s="154"/>
      <c r="E8" s="155">
        <f>D8*C8</f>
        <v>0</v>
      </c>
      <c r="F8" s="204"/>
      <c r="G8" s="204"/>
      <c r="H8" s="204"/>
    </row>
    <row r="9" spans="1:8" ht="12.75" customHeight="1" x14ac:dyDescent="0.25">
      <c r="A9" s="175" t="s">
        <v>74</v>
      </c>
      <c r="B9" s="176"/>
      <c r="C9" s="177"/>
      <c r="D9" s="178"/>
      <c r="E9" s="179"/>
      <c r="F9" s="180"/>
      <c r="G9" s="180"/>
      <c r="H9" s="180"/>
    </row>
    <row r="10" spans="1:8" ht="12.75" customHeight="1" x14ac:dyDescent="0.25">
      <c r="A10" s="86"/>
      <c r="B10" s="58" t="s">
        <v>54</v>
      </c>
      <c r="C10" s="94"/>
      <c r="D10" s="109"/>
      <c r="E10" s="132">
        <f>+D10*C10</f>
        <v>0</v>
      </c>
      <c r="F10" s="204"/>
      <c r="G10" s="204"/>
      <c r="H10" s="204"/>
    </row>
    <row r="11" spans="1:8" ht="12.75" customHeight="1" x14ac:dyDescent="0.25">
      <c r="A11" s="86"/>
      <c r="B11" s="58" t="s">
        <v>54</v>
      </c>
      <c r="C11" s="94"/>
      <c r="D11" s="109"/>
      <c r="E11" s="132">
        <f>+D11*C11</f>
        <v>0</v>
      </c>
      <c r="F11" s="204"/>
      <c r="G11" s="204"/>
      <c r="H11" s="204"/>
    </row>
    <row r="12" spans="1:8" ht="12.75" customHeight="1" thickBot="1" x14ac:dyDescent="0.3">
      <c r="A12" s="86"/>
      <c r="B12" s="58" t="s">
        <v>54</v>
      </c>
      <c r="C12" s="94"/>
      <c r="D12" s="109"/>
      <c r="E12" s="132">
        <f>+D12*C12</f>
        <v>0</v>
      </c>
      <c r="F12" s="206"/>
      <c r="G12" s="206"/>
      <c r="H12" s="206"/>
    </row>
    <row r="13" spans="1:8" ht="13.8" thickBot="1" x14ac:dyDescent="0.3">
      <c r="A13" s="165" t="s">
        <v>4</v>
      </c>
      <c r="B13" s="166"/>
      <c r="C13" s="167"/>
      <c r="D13" s="168"/>
      <c r="E13" s="169">
        <f>SUM(E4:E12)</f>
        <v>0</v>
      </c>
      <c r="F13" s="170"/>
      <c r="G13" s="170"/>
      <c r="H13" s="170"/>
    </row>
    <row r="14" spans="1:8" x14ac:dyDescent="0.25">
      <c r="A14" s="165" t="s">
        <v>72</v>
      </c>
      <c r="B14" s="166"/>
      <c r="C14" s="167"/>
      <c r="D14" s="168"/>
      <c r="E14" s="169"/>
      <c r="F14" s="170"/>
      <c r="G14" s="170"/>
      <c r="H14" s="170"/>
    </row>
    <row r="15" spans="1:8" ht="12.75" customHeight="1" x14ac:dyDescent="0.25">
      <c r="A15" s="87"/>
      <c r="B15" s="89" t="s">
        <v>68</v>
      </c>
      <c r="C15" s="94"/>
      <c r="D15" s="109"/>
      <c r="E15" s="132">
        <f>C15*D15</f>
        <v>0</v>
      </c>
      <c r="F15" s="204"/>
      <c r="G15" s="204"/>
      <c r="H15" s="204"/>
    </row>
    <row r="16" spans="1:8" ht="12.75" customHeight="1" x14ac:dyDescent="0.25">
      <c r="A16" s="87"/>
      <c r="B16" s="89" t="s">
        <v>55</v>
      </c>
      <c r="C16" s="94"/>
      <c r="D16" s="109"/>
      <c r="E16" s="132">
        <f>C16*D16</f>
        <v>0</v>
      </c>
      <c r="F16" s="204"/>
      <c r="G16" s="204"/>
      <c r="H16" s="204"/>
    </row>
    <row r="17" spans="1:8" ht="13.8" thickBot="1" x14ac:dyDescent="0.3">
      <c r="A17" s="87"/>
      <c r="B17" s="89" t="s">
        <v>55</v>
      </c>
      <c r="C17" s="94"/>
      <c r="D17" s="109"/>
      <c r="E17" s="132">
        <f>C17*D17</f>
        <v>0</v>
      </c>
      <c r="F17" s="210"/>
      <c r="G17" s="210"/>
      <c r="H17" s="210"/>
    </row>
    <row r="18" spans="1:8" ht="13.8" thickBot="1" x14ac:dyDescent="0.3">
      <c r="A18" s="165" t="s">
        <v>3</v>
      </c>
      <c r="B18" s="166"/>
      <c r="C18" s="167"/>
      <c r="D18" s="168"/>
      <c r="E18" s="169">
        <f>SUM(E15:E17)</f>
        <v>0</v>
      </c>
      <c r="F18" s="170"/>
      <c r="G18" s="170"/>
      <c r="H18" s="170"/>
    </row>
    <row r="19" spans="1:8" ht="26.4" x14ac:dyDescent="0.25">
      <c r="A19" s="165" t="s">
        <v>75</v>
      </c>
      <c r="B19" s="166"/>
      <c r="C19" s="167"/>
      <c r="D19" s="168"/>
      <c r="E19" s="169"/>
      <c r="F19" s="170"/>
      <c r="G19" s="170"/>
      <c r="H19" s="170"/>
    </row>
    <row r="20" spans="1:8" ht="12.75" customHeight="1" x14ac:dyDescent="0.25">
      <c r="A20" s="160"/>
      <c r="B20" s="58" t="s">
        <v>59</v>
      </c>
      <c r="C20" s="94"/>
      <c r="D20" s="109"/>
      <c r="E20" s="132">
        <f>D20*C20</f>
        <v>0</v>
      </c>
      <c r="F20" s="198"/>
      <c r="G20" s="198"/>
      <c r="H20" s="198"/>
    </row>
    <row r="21" spans="1:8" x14ac:dyDescent="0.25">
      <c r="A21" s="87"/>
      <c r="B21" s="58" t="s">
        <v>59</v>
      </c>
      <c r="C21" s="94"/>
      <c r="D21" s="109"/>
      <c r="E21" s="132">
        <f>D21*C21</f>
        <v>0</v>
      </c>
      <c r="F21" s="198"/>
      <c r="G21" s="198"/>
      <c r="H21" s="198"/>
    </row>
    <row r="22" spans="1:8" ht="13.8" thickBot="1" x14ac:dyDescent="0.3">
      <c r="A22" s="160"/>
      <c r="B22" s="58" t="s">
        <v>59</v>
      </c>
      <c r="C22" s="94"/>
      <c r="D22" s="109"/>
      <c r="E22" s="132">
        <f>D22*C22</f>
        <v>0</v>
      </c>
      <c r="F22" s="198"/>
      <c r="G22" s="198"/>
      <c r="H22" s="198"/>
    </row>
    <row r="23" spans="1:8" ht="13.8" thickBot="1" x14ac:dyDescent="0.3">
      <c r="A23" s="165" t="s">
        <v>2</v>
      </c>
      <c r="B23" s="166"/>
      <c r="C23" s="167"/>
      <c r="D23" s="168"/>
      <c r="E23" s="169">
        <f>SUM(E20:E22)</f>
        <v>0</v>
      </c>
      <c r="F23" s="170"/>
      <c r="G23" s="170"/>
      <c r="H23" s="170"/>
    </row>
    <row r="24" spans="1:8" ht="26.4" x14ac:dyDescent="0.25">
      <c r="A24" s="165" t="s">
        <v>89</v>
      </c>
      <c r="B24" s="166"/>
      <c r="C24" s="167"/>
      <c r="D24" s="168"/>
      <c r="E24" s="169"/>
      <c r="F24" s="170"/>
      <c r="G24" s="170"/>
      <c r="H24" s="170"/>
    </row>
    <row r="25" spans="1:8" ht="12.75" customHeight="1" x14ac:dyDescent="0.25">
      <c r="A25" s="87"/>
      <c r="B25" s="89" t="s">
        <v>53</v>
      </c>
      <c r="C25" s="96"/>
      <c r="D25" s="110"/>
      <c r="E25" s="123">
        <f>C25*D25</f>
        <v>0</v>
      </c>
      <c r="F25" s="212"/>
      <c r="G25" s="212"/>
      <c r="H25" s="212"/>
    </row>
    <row r="26" spans="1:8" ht="12.75" customHeight="1" x14ac:dyDescent="0.25">
      <c r="A26" s="87"/>
      <c r="B26" s="89" t="s">
        <v>53</v>
      </c>
      <c r="C26" s="96"/>
      <c r="D26" s="110"/>
      <c r="E26" s="123">
        <f>C26*D26</f>
        <v>0</v>
      </c>
      <c r="F26" s="212"/>
      <c r="G26" s="212"/>
      <c r="H26" s="212"/>
    </row>
    <row r="27" spans="1:8" ht="12.75" customHeight="1" thickBot="1" x14ac:dyDescent="0.3">
      <c r="A27" s="87"/>
      <c r="B27" s="89" t="s">
        <v>53</v>
      </c>
      <c r="C27" s="96"/>
      <c r="D27" s="110"/>
      <c r="E27" s="123">
        <f>C27*D27</f>
        <v>0</v>
      </c>
      <c r="F27" s="212"/>
      <c r="G27" s="212"/>
      <c r="H27" s="212"/>
    </row>
    <row r="28" spans="1:8" ht="13.8" thickBot="1" x14ac:dyDescent="0.3">
      <c r="A28" s="165" t="s">
        <v>26</v>
      </c>
      <c r="B28" s="166"/>
      <c r="C28" s="167"/>
      <c r="D28" s="168"/>
      <c r="E28" s="225">
        <f>SUM(E25:E27)</f>
        <v>0</v>
      </c>
      <c r="F28" s="213"/>
      <c r="G28" s="213"/>
      <c r="H28" s="213"/>
    </row>
    <row r="29" spans="1:8" ht="26.4" x14ac:dyDescent="0.25">
      <c r="A29" s="165" t="s">
        <v>76</v>
      </c>
      <c r="B29" s="166"/>
      <c r="C29" s="167"/>
      <c r="D29" s="168"/>
      <c r="E29" s="225"/>
      <c r="F29" s="213"/>
      <c r="G29" s="213"/>
      <c r="H29" s="213"/>
    </row>
    <row r="30" spans="1:8" x14ac:dyDescent="0.25">
      <c r="A30" s="88"/>
      <c r="B30" s="64" t="s">
        <v>59</v>
      </c>
      <c r="C30" s="95"/>
      <c r="D30" s="112"/>
      <c r="E30" s="123">
        <f>C30*D30</f>
        <v>0</v>
      </c>
      <c r="F30" s="215"/>
      <c r="G30" s="215"/>
      <c r="H30" s="215"/>
    </row>
    <row r="31" spans="1:8" x14ac:dyDescent="0.25">
      <c r="A31" s="88"/>
      <c r="B31" s="64" t="s">
        <v>56</v>
      </c>
      <c r="C31" s="95"/>
      <c r="D31" s="112"/>
      <c r="E31" s="123">
        <f>C31*D31</f>
        <v>0</v>
      </c>
      <c r="F31" s="215"/>
      <c r="G31" s="215"/>
      <c r="H31" s="215"/>
    </row>
    <row r="32" spans="1:8" ht="13.8" thickBot="1" x14ac:dyDescent="0.3">
      <c r="A32" s="88"/>
      <c r="B32" s="64" t="s">
        <v>53</v>
      </c>
      <c r="C32" s="95"/>
      <c r="D32" s="112"/>
      <c r="E32" s="123">
        <f t="shared" ref="E32" si="0">C32*D32</f>
        <v>0</v>
      </c>
      <c r="F32" s="215"/>
      <c r="G32" s="215"/>
      <c r="H32" s="215"/>
    </row>
    <row r="33" spans="1:8" ht="13.8" thickBot="1" x14ac:dyDescent="0.3">
      <c r="A33" s="165" t="s">
        <v>13</v>
      </c>
      <c r="B33" s="166"/>
      <c r="C33" s="167"/>
      <c r="D33" s="168"/>
      <c r="E33" s="225">
        <f>SUM(E30:E32)</f>
        <v>0</v>
      </c>
      <c r="F33" s="213"/>
      <c r="G33" s="213"/>
      <c r="H33" s="213"/>
    </row>
    <row r="34" spans="1:8" x14ac:dyDescent="0.25">
      <c r="A34" s="165" t="s">
        <v>88</v>
      </c>
      <c r="B34" s="166"/>
      <c r="C34" s="167"/>
      <c r="D34" s="168"/>
      <c r="E34" s="225"/>
      <c r="F34" s="213"/>
      <c r="G34" s="213"/>
      <c r="H34" s="213"/>
    </row>
    <row r="35" spans="1:8" x14ac:dyDescent="0.25">
      <c r="A35" s="87"/>
      <c r="B35" s="58" t="s">
        <v>58</v>
      </c>
      <c r="C35" s="94"/>
      <c r="D35" s="109"/>
      <c r="E35" s="122">
        <f>D35*C35</f>
        <v>0</v>
      </c>
      <c r="F35" s="215"/>
      <c r="G35" s="215"/>
      <c r="H35" s="215"/>
    </row>
    <row r="36" spans="1:8" x14ac:dyDescent="0.25">
      <c r="A36" s="87"/>
      <c r="B36" s="89" t="s">
        <v>44</v>
      </c>
      <c r="C36" s="94"/>
      <c r="D36" s="109"/>
      <c r="E36" s="122">
        <f>D36*C36</f>
        <v>0</v>
      </c>
      <c r="F36" s="215"/>
      <c r="G36" s="215"/>
      <c r="H36" s="215"/>
    </row>
    <row r="37" spans="1:8" ht="13.8" thickBot="1" x14ac:dyDescent="0.3">
      <c r="A37" s="87"/>
      <c r="B37" s="58" t="s">
        <v>58</v>
      </c>
      <c r="C37" s="94"/>
      <c r="D37" s="109"/>
      <c r="E37" s="122">
        <f>D37*C37</f>
        <v>0</v>
      </c>
      <c r="F37" s="215"/>
      <c r="G37" s="215"/>
      <c r="H37" s="215"/>
    </row>
    <row r="38" spans="1:8" ht="16.5" customHeight="1" thickBot="1" x14ac:dyDescent="0.3">
      <c r="A38" s="165" t="s">
        <v>14</v>
      </c>
      <c r="B38" s="166"/>
      <c r="C38" s="167"/>
      <c r="D38" s="168"/>
      <c r="E38" s="225">
        <f>SUM(E35:E37)</f>
        <v>0</v>
      </c>
      <c r="F38" s="213"/>
      <c r="G38" s="213"/>
      <c r="H38" s="213"/>
    </row>
    <row r="39" spans="1:8" ht="30" customHeight="1" thickBot="1" x14ac:dyDescent="0.3">
      <c r="A39" s="67" t="s">
        <v>77</v>
      </c>
      <c r="B39" s="72"/>
      <c r="C39" s="98"/>
      <c r="D39" s="113"/>
      <c r="E39" s="226">
        <f>E38+E33+E28+E23+E18+E13</f>
        <v>0</v>
      </c>
      <c r="F39" s="216"/>
      <c r="G39" s="216"/>
      <c r="H39" s="216"/>
    </row>
    <row r="40" spans="1:8" x14ac:dyDescent="0.25">
      <c r="F40" s="201"/>
    </row>
    <row r="41" spans="1:8" x14ac:dyDescent="0.25">
      <c r="F41" s="201"/>
    </row>
    <row r="42" spans="1:8" ht="18.75" customHeight="1" x14ac:dyDescent="0.25">
      <c r="F42" s="201"/>
    </row>
    <row r="43" spans="1:8" x14ac:dyDescent="0.25">
      <c r="F43" s="201"/>
    </row>
    <row r="44" spans="1:8" x14ac:dyDescent="0.25">
      <c r="F44" s="201"/>
    </row>
    <row r="45" spans="1:8" x14ac:dyDescent="0.25">
      <c r="F45" s="201"/>
    </row>
    <row r="46" spans="1:8" x14ac:dyDescent="0.25">
      <c r="F46" s="201"/>
    </row>
    <row r="47" spans="1:8" x14ac:dyDescent="0.25">
      <c r="F47" s="201"/>
    </row>
    <row r="48" spans="1:8" x14ac:dyDescent="0.25">
      <c r="F48" s="201"/>
    </row>
    <row r="49" spans="1:6" x14ac:dyDescent="0.25">
      <c r="F49" s="201"/>
    </row>
    <row r="50" spans="1:6" x14ac:dyDescent="0.25">
      <c r="B50" s="61"/>
      <c r="C50" s="104"/>
      <c r="D50" s="143"/>
      <c r="E50" s="143"/>
      <c r="F50" s="201"/>
    </row>
    <row r="51" spans="1:6" x14ac:dyDescent="0.25">
      <c r="B51" s="61"/>
      <c r="C51" s="104"/>
      <c r="D51" s="143"/>
      <c r="E51" s="143"/>
      <c r="F51" s="201"/>
    </row>
    <row r="52" spans="1:6" x14ac:dyDescent="0.25">
      <c r="A52"/>
      <c r="B52" s="61"/>
      <c r="C52" s="104"/>
      <c r="D52" s="143"/>
      <c r="E52" s="143"/>
      <c r="F52" s="201"/>
    </row>
    <row r="53" spans="1:6" x14ac:dyDescent="0.25">
      <c r="A53"/>
      <c r="B53" s="61"/>
      <c r="C53" s="104"/>
      <c r="D53" s="143"/>
      <c r="E53" s="143"/>
      <c r="F53" s="201"/>
    </row>
    <row r="54" spans="1:6" x14ac:dyDescent="0.25">
      <c r="A54"/>
      <c r="B54" s="61"/>
      <c r="C54" s="104"/>
      <c r="D54" s="143"/>
      <c r="E54" s="143"/>
      <c r="F54" s="201"/>
    </row>
    <row r="55" spans="1:6" x14ac:dyDescent="0.25">
      <c r="A55"/>
      <c r="B55" s="61"/>
      <c r="C55" s="104"/>
      <c r="D55" s="143"/>
      <c r="E55" s="143"/>
      <c r="F55" s="201"/>
    </row>
    <row r="56" spans="1:6" x14ac:dyDescent="0.25">
      <c r="A56"/>
      <c r="B56" s="61"/>
      <c r="C56" s="104"/>
      <c r="D56" s="143"/>
      <c r="E56" s="143"/>
      <c r="F56" s="201"/>
    </row>
    <row r="57" spans="1:6" x14ac:dyDescent="0.25">
      <c r="A57"/>
      <c r="B57" s="61"/>
      <c r="C57" s="104"/>
      <c r="D57" s="143"/>
      <c r="E57" s="143"/>
      <c r="F57" s="201"/>
    </row>
    <row r="58" spans="1:6" x14ac:dyDescent="0.25">
      <c r="A58"/>
      <c r="B58" s="61"/>
      <c r="C58" s="104"/>
      <c r="D58" s="143"/>
      <c r="E58" s="143"/>
      <c r="F58" s="201"/>
    </row>
    <row r="59" spans="1:6" x14ac:dyDescent="0.25">
      <c r="A59"/>
      <c r="B59" s="61"/>
      <c r="C59" s="104"/>
      <c r="D59" s="143"/>
      <c r="E59" s="143"/>
      <c r="F59" s="201"/>
    </row>
    <row r="60" spans="1:6" x14ac:dyDescent="0.25">
      <c r="A60"/>
      <c r="B60" s="61"/>
      <c r="C60" s="104"/>
      <c r="D60" s="143"/>
      <c r="E60" s="143"/>
      <c r="F60" s="201"/>
    </row>
    <row r="61" spans="1:6" x14ac:dyDescent="0.25">
      <c r="A61"/>
      <c r="B61" s="61"/>
      <c r="C61" s="104"/>
      <c r="D61" s="143"/>
      <c r="E61" s="143"/>
      <c r="F61" s="201"/>
    </row>
    <row r="62" spans="1:6" x14ac:dyDescent="0.25">
      <c r="A62"/>
      <c r="B62" s="61"/>
      <c r="C62" s="104"/>
      <c r="D62" s="143"/>
      <c r="E62" s="143"/>
      <c r="F62" s="201"/>
    </row>
    <row r="63" spans="1:6" x14ac:dyDescent="0.25">
      <c r="A63"/>
      <c r="B63" s="61"/>
      <c r="C63" s="104"/>
      <c r="D63" s="143"/>
      <c r="E63" s="143"/>
      <c r="F63" s="201"/>
    </row>
    <row r="64" spans="1:6" x14ac:dyDescent="0.25">
      <c r="A64"/>
      <c r="B64" s="61"/>
      <c r="C64" s="104"/>
      <c r="D64" s="143"/>
      <c r="E64" s="143"/>
      <c r="F64" s="201"/>
    </row>
    <row r="65" spans="1:6" x14ac:dyDescent="0.25">
      <c r="A65"/>
      <c r="B65" s="61"/>
      <c r="C65" s="104"/>
      <c r="D65" s="143"/>
      <c r="E65" s="143"/>
      <c r="F65" s="201"/>
    </row>
    <row r="66" spans="1:6" x14ac:dyDescent="0.25">
      <c r="A66"/>
      <c r="B66" s="61"/>
      <c r="C66" s="104"/>
      <c r="D66" s="143"/>
      <c r="E66" s="143"/>
      <c r="F66" s="201"/>
    </row>
    <row r="67" spans="1:6" x14ac:dyDescent="0.25">
      <c r="A67"/>
      <c r="B67" s="61"/>
      <c r="C67" s="104"/>
      <c r="D67" s="143"/>
      <c r="E67" s="143"/>
      <c r="F67" s="201"/>
    </row>
    <row r="68" spans="1:6" x14ac:dyDescent="0.25">
      <c r="A68"/>
      <c r="B68" s="61"/>
      <c r="C68" s="104"/>
      <c r="D68" s="143"/>
      <c r="E68" s="143"/>
      <c r="F68" s="201"/>
    </row>
    <row r="69" spans="1:6" x14ac:dyDescent="0.25">
      <c r="A69"/>
      <c r="B69" s="61"/>
      <c r="C69" s="104"/>
      <c r="D69" s="143"/>
      <c r="E69" s="143"/>
      <c r="F69" s="201"/>
    </row>
    <row r="70" spans="1:6" x14ac:dyDescent="0.25">
      <c r="A70"/>
      <c r="B70" s="61"/>
      <c r="C70" s="104"/>
      <c r="D70" s="143"/>
      <c r="E70" s="143"/>
      <c r="F70" s="201"/>
    </row>
    <row r="71" spans="1:6" x14ac:dyDescent="0.25">
      <c r="A71"/>
      <c r="B71" s="61"/>
      <c r="C71" s="104"/>
      <c r="D71" s="143"/>
      <c r="E71" s="143"/>
      <c r="F71" s="201"/>
    </row>
    <row r="72" spans="1:6" x14ac:dyDescent="0.25">
      <c r="A72"/>
      <c r="B72" s="61"/>
      <c r="C72" s="104"/>
      <c r="D72" s="143"/>
      <c r="E72" s="143"/>
      <c r="F72" s="201"/>
    </row>
    <row r="73" spans="1:6" x14ac:dyDescent="0.25">
      <c r="A73"/>
      <c r="B73" s="61"/>
      <c r="C73" s="104"/>
      <c r="D73" s="143"/>
      <c r="E73" s="143"/>
      <c r="F73" s="201"/>
    </row>
    <row r="74" spans="1:6" x14ac:dyDescent="0.25">
      <c r="A74"/>
      <c r="B74" s="61"/>
      <c r="C74" s="104"/>
      <c r="D74" s="143"/>
      <c r="E74" s="143"/>
      <c r="F74" s="201"/>
    </row>
    <row r="75" spans="1:6" x14ac:dyDescent="0.25">
      <c r="A75"/>
      <c r="B75" s="61"/>
      <c r="C75" s="104"/>
      <c r="D75" s="143"/>
      <c r="E75" s="143"/>
      <c r="F75" s="201"/>
    </row>
    <row r="76" spans="1:6" x14ac:dyDescent="0.25">
      <c r="A76"/>
      <c r="B76" s="61"/>
      <c r="C76" s="104"/>
      <c r="D76" s="143"/>
      <c r="E76" s="143"/>
      <c r="F76" s="201"/>
    </row>
    <row r="77" spans="1:6" x14ac:dyDescent="0.25">
      <c r="A77"/>
      <c r="B77" s="61"/>
      <c r="C77" s="104"/>
      <c r="D77" s="143"/>
      <c r="E77" s="143"/>
      <c r="F77" s="201"/>
    </row>
    <row r="78" spans="1:6" x14ac:dyDescent="0.25">
      <c r="A78"/>
      <c r="B78" s="61"/>
      <c r="C78" s="104"/>
      <c r="D78" s="143"/>
      <c r="E78" s="143"/>
      <c r="F78" s="201"/>
    </row>
    <row r="79" spans="1:6" x14ac:dyDescent="0.25">
      <c r="A79"/>
      <c r="B79" s="61"/>
      <c r="C79" s="104"/>
      <c r="D79" s="143"/>
      <c r="E79" s="143"/>
      <c r="F79" s="201"/>
    </row>
    <row r="80" spans="1:6" x14ac:dyDescent="0.25">
      <c r="A80"/>
      <c r="B80" s="61"/>
      <c r="C80" s="104"/>
      <c r="D80" s="143"/>
      <c r="E80" s="143"/>
      <c r="F80" s="201"/>
    </row>
    <row r="81" spans="1:6" x14ac:dyDescent="0.25">
      <c r="A81"/>
      <c r="B81" s="61"/>
      <c r="C81" s="104"/>
      <c r="D81" s="143"/>
      <c r="E81" s="143"/>
      <c r="F81" s="201"/>
    </row>
    <row r="82" spans="1:6" x14ac:dyDescent="0.25">
      <c r="A82"/>
      <c r="B82" s="61"/>
      <c r="C82" s="104"/>
      <c r="D82" s="143"/>
      <c r="E82" s="143"/>
      <c r="F82" s="201"/>
    </row>
    <row r="83" spans="1:6" x14ac:dyDescent="0.25">
      <c r="A83"/>
      <c r="B83" s="61"/>
      <c r="C83" s="104"/>
      <c r="D83" s="143"/>
      <c r="E83" s="143"/>
      <c r="F83" s="201"/>
    </row>
    <row r="84" spans="1:6" x14ac:dyDescent="0.25">
      <c r="A84"/>
      <c r="B84" s="61"/>
      <c r="C84" s="104"/>
      <c r="D84" s="143"/>
      <c r="E84" s="143"/>
      <c r="F84" s="201"/>
    </row>
    <row r="85" spans="1:6" x14ac:dyDescent="0.25">
      <c r="A85"/>
      <c r="B85" s="61"/>
      <c r="C85" s="104"/>
      <c r="D85" s="143"/>
      <c r="E85" s="143"/>
      <c r="F85" s="201"/>
    </row>
    <row r="86" spans="1:6" x14ac:dyDescent="0.25">
      <c r="A86"/>
      <c r="B86" s="61"/>
      <c r="C86" s="104"/>
      <c r="D86" s="143"/>
      <c r="E86" s="143"/>
      <c r="F86" s="201"/>
    </row>
    <row r="87" spans="1:6" x14ac:dyDescent="0.25">
      <c r="A87"/>
      <c r="B87" s="61"/>
      <c r="C87" s="104"/>
      <c r="D87" s="143"/>
      <c r="E87" s="143"/>
      <c r="F87" s="201"/>
    </row>
    <row r="88" spans="1:6" x14ac:dyDescent="0.25">
      <c r="A88"/>
      <c r="B88" s="61"/>
      <c r="C88" s="104"/>
      <c r="D88" s="143"/>
      <c r="E88" s="143"/>
      <c r="F88" s="201"/>
    </row>
    <row r="89" spans="1:6" x14ac:dyDescent="0.25">
      <c r="A89"/>
      <c r="B89" s="61"/>
      <c r="C89" s="104"/>
      <c r="D89" s="143"/>
      <c r="E89" s="143"/>
      <c r="F89" s="201"/>
    </row>
    <row r="90" spans="1:6" x14ac:dyDescent="0.25">
      <c r="A90"/>
      <c r="B90" s="61"/>
      <c r="C90" s="104"/>
      <c r="D90" s="143"/>
      <c r="E90" s="143"/>
      <c r="F90" s="201"/>
    </row>
    <row r="91" spans="1:6" x14ac:dyDescent="0.25">
      <c r="A91"/>
      <c r="B91" s="61"/>
      <c r="C91" s="104"/>
      <c r="D91" s="143"/>
      <c r="E91" s="143"/>
      <c r="F91" s="201"/>
    </row>
    <row r="92" spans="1:6" x14ac:dyDescent="0.25">
      <c r="A92"/>
      <c r="B92" s="61"/>
      <c r="C92" s="104"/>
      <c r="D92" s="143"/>
      <c r="E92" s="143"/>
      <c r="F92" s="201"/>
    </row>
    <row r="93" spans="1:6" x14ac:dyDescent="0.25">
      <c r="A93"/>
      <c r="B93" s="61"/>
      <c r="C93" s="104"/>
      <c r="D93" s="143"/>
      <c r="E93" s="143"/>
      <c r="F93" s="201"/>
    </row>
    <row r="94" spans="1:6" x14ac:dyDescent="0.25">
      <c r="A94"/>
      <c r="B94" s="61"/>
      <c r="C94" s="104"/>
      <c r="D94" s="143"/>
      <c r="E94" s="143"/>
      <c r="F94" s="201"/>
    </row>
    <row r="95" spans="1:6" x14ac:dyDescent="0.25">
      <c r="A95"/>
      <c r="B95" s="61"/>
      <c r="C95" s="104"/>
      <c r="D95" s="143"/>
      <c r="E95" s="143"/>
      <c r="F95" s="201"/>
    </row>
    <row r="96" spans="1:6" x14ac:dyDescent="0.25">
      <c r="A96"/>
      <c r="B96" s="61"/>
      <c r="C96" s="104"/>
      <c r="D96" s="143"/>
      <c r="E96" s="143"/>
      <c r="F96" s="201"/>
    </row>
    <row r="97" spans="1:6" x14ac:dyDescent="0.25">
      <c r="A97"/>
      <c r="B97" s="61"/>
      <c r="C97" s="104"/>
      <c r="D97" s="143"/>
      <c r="E97" s="143"/>
      <c r="F97" s="201"/>
    </row>
    <row r="98" spans="1:6" x14ac:dyDescent="0.25">
      <c r="A98"/>
      <c r="B98" s="61"/>
      <c r="C98" s="104"/>
      <c r="D98" s="143"/>
      <c r="E98" s="143"/>
      <c r="F98" s="201"/>
    </row>
    <row r="99" spans="1:6" x14ac:dyDescent="0.25">
      <c r="A99"/>
      <c r="B99" s="61"/>
      <c r="C99" s="104"/>
      <c r="D99" s="143"/>
      <c r="E99" s="143"/>
      <c r="F99" s="201"/>
    </row>
    <row r="100" spans="1:6" x14ac:dyDescent="0.25">
      <c r="A100"/>
      <c r="B100" s="61"/>
      <c r="C100" s="104"/>
      <c r="D100" s="143"/>
      <c r="E100" s="143"/>
      <c r="F100" s="201"/>
    </row>
    <row r="101" spans="1:6" x14ac:dyDescent="0.25">
      <c r="A101"/>
      <c r="B101" s="61"/>
      <c r="C101" s="104"/>
      <c r="D101" s="143"/>
      <c r="E101" s="143"/>
      <c r="F101" s="201"/>
    </row>
    <row r="102" spans="1:6" x14ac:dyDescent="0.25">
      <c r="A102"/>
      <c r="B102" s="61"/>
      <c r="C102" s="104"/>
      <c r="D102" s="143"/>
      <c r="E102" s="143"/>
      <c r="F102" s="201"/>
    </row>
    <row r="103" spans="1:6" x14ac:dyDescent="0.25">
      <c r="A103"/>
      <c r="B103" s="61"/>
      <c r="C103" s="104"/>
      <c r="D103" s="143"/>
      <c r="E103" s="143"/>
      <c r="F103" s="201"/>
    </row>
    <row r="104" spans="1:6" x14ac:dyDescent="0.25">
      <c r="A104"/>
      <c r="B104" s="61"/>
      <c r="C104" s="104"/>
      <c r="D104" s="143"/>
      <c r="E104" s="143"/>
      <c r="F104" s="201"/>
    </row>
    <row r="105" spans="1:6" x14ac:dyDescent="0.25">
      <c r="A105"/>
      <c r="B105" s="61"/>
      <c r="C105" s="104"/>
      <c r="D105" s="143"/>
      <c r="E105" s="143"/>
      <c r="F105" s="201"/>
    </row>
    <row r="106" spans="1:6" x14ac:dyDescent="0.25">
      <c r="A106"/>
      <c r="B106" s="61"/>
      <c r="C106" s="104"/>
      <c r="D106" s="143"/>
      <c r="E106" s="143"/>
      <c r="F106" s="201"/>
    </row>
    <row r="107" spans="1:6" x14ac:dyDescent="0.25">
      <c r="A107"/>
      <c r="B107" s="61"/>
      <c r="C107" s="104"/>
      <c r="D107" s="143"/>
      <c r="E107" s="143"/>
      <c r="F107" s="201"/>
    </row>
    <row r="108" spans="1:6" x14ac:dyDescent="0.25">
      <c r="A108"/>
      <c r="B108" s="61"/>
      <c r="C108" s="104"/>
      <c r="D108" s="143"/>
      <c r="E108" s="143"/>
      <c r="F108" s="201"/>
    </row>
    <row r="109" spans="1:6" x14ac:dyDescent="0.25">
      <c r="A109"/>
      <c r="B109" s="61"/>
      <c r="C109" s="104"/>
      <c r="D109" s="143"/>
      <c r="E109" s="143"/>
      <c r="F109" s="201"/>
    </row>
    <row r="110" spans="1:6" x14ac:dyDescent="0.25">
      <c r="A110"/>
      <c r="B110" s="61"/>
      <c r="C110" s="104"/>
      <c r="D110" s="143"/>
      <c r="E110" s="143"/>
      <c r="F110" s="201"/>
    </row>
    <row r="111" spans="1:6" x14ac:dyDescent="0.25">
      <c r="A111"/>
      <c r="B111" s="61"/>
      <c r="C111" s="104"/>
      <c r="D111" s="143"/>
      <c r="E111" s="143"/>
      <c r="F111" s="201"/>
    </row>
    <row r="112" spans="1:6" x14ac:dyDescent="0.25">
      <c r="A112"/>
      <c r="B112" s="61"/>
      <c r="C112" s="104"/>
      <c r="D112" s="143"/>
      <c r="E112" s="143"/>
      <c r="F112" s="201"/>
    </row>
    <row r="113" spans="1:6" x14ac:dyDescent="0.25">
      <c r="A113"/>
      <c r="B113" s="61"/>
      <c r="C113" s="104"/>
      <c r="D113" s="143"/>
      <c r="E113" s="143"/>
      <c r="F113" s="201"/>
    </row>
    <row r="114" spans="1:6" x14ac:dyDescent="0.25">
      <c r="A114"/>
      <c r="B114" s="61"/>
      <c r="C114" s="104"/>
      <c r="D114" s="143"/>
      <c r="E114" s="143"/>
      <c r="F114" s="201"/>
    </row>
    <row r="115" spans="1:6" x14ac:dyDescent="0.25">
      <c r="A115"/>
      <c r="B115" s="61"/>
      <c r="C115" s="104"/>
      <c r="D115" s="143"/>
      <c r="E115" s="143"/>
      <c r="F115" s="201"/>
    </row>
    <row r="116" spans="1:6" x14ac:dyDescent="0.25">
      <c r="A116"/>
      <c r="B116" s="61"/>
      <c r="C116" s="104"/>
      <c r="D116" s="143"/>
      <c r="E116" s="143"/>
      <c r="F116" s="201"/>
    </row>
    <row r="117" spans="1:6" x14ac:dyDescent="0.25">
      <c r="A117"/>
      <c r="B117" s="61"/>
      <c r="C117" s="104"/>
      <c r="D117" s="143"/>
      <c r="E117" s="143"/>
      <c r="F117" s="201"/>
    </row>
    <row r="118" spans="1:6" x14ac:dyDescent="0.25">
      <c r="A118"/>
      <c r="B118" s="61"/>
      <c r="C118" s="104"/>
      <c r="D118" s="143"/>
      <c r="E118" s="143"/>
      <c r="F118" s="201"/>
    </row>
    <row r="119" spans="1:6" x14ac:dyDescent="0.25">
      <c r="A119"/>
      <c r="B119" s="61"/>
      <c r="C119" s="104"/>
      <c r="D119" s="143"/>
      <c r="E119" s="143"/>
      <c r="F119" s="201"/>
    </row>
    <row r="120" spans="1:6" x14ac:dyDescent="0.25">
      <c r="A120"/>
      <c r="B120" s="61"/>
      <c r="C120" s="104"/>
      <c r="D120" s="143"/>
      <c r="E120" s="143"/>
      <c r="F120" s="201"/>
    </row>
    <row r="121" spans="1:6" x14ac:dyDescent="0.25">
      <c r="A121"/>
      <c r="B121" s="61"/>
      <c r="C121" s="104"/>
      <c r="D121" s="143"/>
      <c r="E121" s="143"/>
      <c r="F121" s="201"/>
    </row>
    <row r="122" spans="1:6" x14ac:dyDescent="0.25">
      <c r="A122"/>
      <c r="B122" s="61"/>
      <c r="C122" s="104"/>
      <c r="D122" s="143"/>
      <c r="E122" s="143"/>
      <c r="F122" s="201"/>
    </row>
    <row r="123" spans="1:6" x14ac:dyDescent="0.25">
      <c r="A123"/>
      <c r="B123" s="61"/>
      <c r="C123" s="104"/>
      <c r="D123" s="143"/>
      <c r="E123" s="143"/>
      <c r="F123" s="201"/>
    </row>
    <row r="124" spans="1:6" x14ac:dyDescent="0.25">
      <c r="A124"/>
      <c r="B124" s="61"/>
      <c r="C124" s="104"/>
      <c r="D124" s="143"/>
      <c r="E124" s="143"/>
      <c r="F124" s="201"/>
    </row>
    <row r="125" spans="1:6" x14ac:dyDescent="0.25">
      <c r="A125"/>
      <c r="B125" s="61"/>
      <c r="C125" s="104"/>
      <c r="D125" s="143"/>
      <c r="E125" s="143"/>
      <c r="F125" s="201"/>
    </row>
    <row r="126" spans="1:6" x14ac:dyDescent="0.25">
      <c r="A126"/>
      <c r="B126" s="61"/>
      <c r="C126" s="104"/>
      <c r="D126" s="143"/>
      <c r="E126" s="143"/>
      <c r="F126" s="201"/>
    </row>
    <row r="127" spans="1:6" x14ac:dyDescent="0.25">
      <c r="A127"/>
      <c r="B127" s="61"/>
      <c r="C127" s="104"/>
      <c r="D127" s="143"/>
      <c r="E127" s="143"/>
      <c r="F127" s="201"/>
    </row>
    <row r="128" spans="1:6" x14ac:dyDescent="0.25">
      <c r="A128"/>
      <c r="B128" s="61"/>
      <c r="C128" s="104"/>
      <c r="D128" s="143"/>
      <c r="E128" s="143"/>
      <c r="F128" s="201"/>
    </row>
    <row r="129" spans="1:6" x14ac:dyDescent="0.25">
      <c r="A129"/>
      <c r="B129" s="61"/>
      <c r="C129" s="104"/>
      <c r="D129" s="143"/>
      <c r="E129" s="143"/>
      <c r="F129" s="201"/>
    </row>
    <row r="130" spans="1:6" x14ac:dyDescent="0.25">
      <c r="A130"/>
      <c r="B130" s="61"/>
      <c r="C130" s="104"/>
      <c r="D130" s="143"/>
      <c r="E130" s="143"/>
      <c r="F130" s="201"/>
    </row>
    <row r="131" spans="1:6" x14ac:dyDescent="0.25">
      <c r="A131"/>
      <c r="B131" s="61"/>
      <c r="C131" s="104"/>
      <c r="D131" s="143"/>
      <c r="E131" s="143"/>
      <c r="F131" s="201"/>
    </row>
    <row r="132" spans="1:6" x14ac:dyDescent="0.25">
      <c r="A132"/>
      <c r="B132" s="61"/>
      <c r="C132" s="104"/>
      <c r="D132" s="143"/>
      <c r="E132" s="143"/>
      <c r="F132" s="201"/>
    </row>
    <row r="133" spans="1:6" x14ac:dyDescent="0.25">
      <c r="A133"/>
      <c r="B133" s="61"/>
      <c r="C133" s="104"/>
      <c r="D133" s="143"/>
      <c r="E133" s="143"/>
      <c r="F133" s="201"/>
    </row>
    <row r="134" spans="1:6" x14ac:dyDescent="0.25">
      <c r="A134"/>
      <c r="B134" s="61"/>
      <c r="C134" s="104"/>
      <c r="D134" s="143"/>
      <c r="E134" s="143"/>
      <c r="F134" s="201"/>
    </row>
    <row r="135" spans="1:6" x14ac:dyDescent="0.25">
      <c r="A135"/>
      <c r="B135" s="61"/>
      <c r="C135" s="104"/>
      <c r="D135" s="143"/>
      <c r="E135" s="143"/>
      <c r="F135" s="201"/>
    </row>
    <row r="136" spans="1:6" x14ac:dyDescent="0.25">
      <c r="A136"/>
      <c r="B136" s="61"/>
      <c r="C136" s="104"/>
      <c r="D136" s="143"/>
      <c r="E136" s="143"/>
      <c r="F136" s="201"/>
    </row>
    <row r="137" spans="1:6" x14ac:dyDescent="0.25">
      <c r="A137"/>
      <c r="B137" s="61"/>
      <c r="C137" s="104"/>
      <c r="D137" s="143"/>
      <c r="E137" s="143"/>
      <c r="F137" s="201"/>
    </row>
    <row r="138" spans="1:6" x14ac:dyDescent="0.25">
      <c r="A138"/>
      <c r="B138" s="61"/>
      <c r="C138" s="104"/>
      <c r="D138" s="143"/>
      <c r="E138" s="143"/>
      <c r="F138" s="201"/>
    </row>
    <row r="139" spans="1:6" x14ac:dyDescent="0.25">
      <c r="A139"/>
      <c r="B139" s="61"/>
      <c r="C139" s="104"/>
      <c r="D139" s="143"/>
      <c r="E139" s="143"/>
      <c r="F139" s="201"/>
    </row>
    <row r="140" spans="1:6" x14ac:dyDescent="0.25">
      <c r="A140"/>
      <c r="B140" s="61"/>
      <c r="C140" s="104"/>
      <c r="D140" s="143"/>
      <c r="E140" s="143"/>
      <c r="F140" s="201"/>
    </row>
    <row r="141" spans="1:6" x14ac:dyDescent="0.25">
      <c r="A141"/>
      <c r="B141" s="61"/>
      <c r="C141" s="104"/>
      <c r="D141" s="143"/>
      <c r="E141" s="143"/>
      <c r="F141" s="201"/>
    </row>
    <row r="142" spans="1:6" x14ac:dyDescent="0.25">
      <c r="A142"/>
      <c r="B142" s="61"/>
      <c r="C142" s="104"/>
      <c r="D142" s="143"/>
      <c r="E142" s="143"/>
      <c r="F142" s="201"/>
    </row>
    <row r="143" spans="1:6" x14ac:dyDescent="0.25">
      <c r="A143"/>
      <c r="B143" s="61"/>
      <c r="C143" s="104"/>
      <c r="D143" s="143"/>
      <c r="E143" s="143"/>
      <c r="F143" s="201"/>
    </row>
    <row r="144" spans="1:6" x14ac:dyDescent="0.25">
      <c r="A144"/>
      <c r="B144" s="61"/>
      <c r="C144" s="104"/>
      <c r="D144" s="143"/>
      <c r="E144" s="143"/>
      <c r="F144" s="201"/>
    </row>
    <row r="145" spans="1:6" x14ac:dyDescent="0.25">
      <c r="A145"/>
      <c r="B145" s="61"/>
      <c r="C145" s="104"/>
      <c r="D145" s="143"/>
      <c r="E145" s="143"/>
      <c r="F145" s="201"/>
    </row>
    <row r="146" spans="1:6" x14ac:dyDescent="0.25">
      <c r="A146"/>
      <c r="B146" s="61"/>
      <c r="C146" s="104"/>
      <c r="D146" s="143"/>
      <c r="E146" s="143"/>
      <c r="F146" s="201"/>
    </row>
    <row r="147" spans="1:6" x14ac:dyDescent="0.25">
      <c r="A147"/>
      <c r="B147" s="61"/>
      <c r="C147" s="104"/>
      <c r="D147" s="143"/>
      <c r="E147" s="143"/>
      <c r="F147" s="201"/>
    </row>
    <row r="148" spans="1:6" x14ac:dyDescent="0.25">
      <c r="A148"/>
      <c r="B148" s="61"/>
      <c r="C148" s="104"/>
      <c r="D148" s="143"/>
      <c r="E148" s="143"/>
      <c r="F148" s="201"/>
    </row>
    <row r="149" spans="1:6" x14ac:dyDescent="0.25">
      <c r="A149"/>
      <c r="B149" s="61"/>
      <c r="C149" s="104"/>
      <c r="D149" s="143"/>
      <c r="E149" s="143"/>
      <c r="F149" s="201"/>
    </row>
    <row r="150" spans="1:6" x14ac:dyDescent="0.25">
      <c r="A150"/>
      <c r="B150" s="61"/>
      <c r="C150" s="104"/>
      <c r="D150" s="143"/>
      <c r="E150" s="143"/>
      <c r="F150" s="201"/>
    </row>
    <row r="151" spans="1:6" x14ac:dyDescent="0.25">
      <c r="A151"/>
      <c r="B151" s="61"/>
      <c r="C151" s="104"/>
      <c r="D151" s="143"/>
      <c r="E151" s="143"/>
      <c r="F151" s="201"/>
    </row>
    <row r="152" spans="1:6" x14ac:dyDescent="0.25">
      <c r="A152"/>
      <c r="B152" s="61"/>
      <c r="C152" s="104"/>
      <c r="D152" s="143"/>
      <c r="E152" s="143"/>
      <c r="F152" s="201"/>
    </row>
    <row r="153" spans="1:6" x14ac:dyDescent="0.25">
      <c r="A153"/>
      <c r="B153" s="61"/>
      <c r="C153" s="104"/>
      <c r="D153" s="143"/>
      <c r="E153" s="143"/>
      <c r="F153" s="201"/>
    </row>
    <row r="154" spans="1:6" x14ac:dyDescent="0.25">
      <c r="A154"/>
      <c r="B154" s="61"/>
      <c r="C154" s="104"/>
      <c r="D154" s="143"/>
      <c r="E154" s="143"/>
      <c r="F154" s="201"/>
    </row>
    <row r="155" spans="1:6" x14ac:dyDescent="0.25">
      <c r="A155"/>
      <c r="B155" s="61"/>
      <c r="C155" s="104"/>
      <c r="D155" s="143"/>
      <c r="E155" s="143"/>
      <c r="F155" s="201"/>
    </row>
    <row r="156" spans="1:6" x14ac:dyDescent="0.25">
      <c r="A156"/>
      <c r="B156" s="61"/>
      <c r="C156" s="104"/>
      <c r="D156" s="143"/>
      <c r="E156" s="143"/>
      <c r="F156" s="201"/>
    </row>
    <row r="157" spans="1:6" x14ac:dyDescent="0.25">
      <c r="A157"/>
      <c r="B157" s="61"/>
      <c r="C157" s="104"/>
      <c r="D157" s="143"/>
      <c r="E157" s="143"/>
      <c r="F157" s="201"/>
    </row>
    <row r="158" spans="1:6" x14ac:dyDescent="0.25">
      <c r="A158"/>
      <c r="B158" s="61"/>
      <c r="C158" s="104"/>
      <c r="D158" s="143"/>
      <c r="E158" s="143"/>
      <c r="F158" s="201"/>
    </row>
    <row r="159" spans="1:6" x14ac:dyDescent="0.25">
      <c r="A159"/>
      <c r="B159" s="61"/>
      <c r="C159" s="104"/>
      <c r="D159" s="143"/>
      <c r="E159" s="143"/>
      <c r="F159" s="201"/>
    </row>
    <row r="160" spans="1:6" x14ac:dyDescent="0.25">
      <c r="A160"/>
      <c r="B160" s="61"/>
      <c r="C160" s="104"/>
      <c r="D160" s="143"/>
      <c r="E160" s="143"/>
      <c r="F160" s="201"/>
    </row>
    <row r="161" spans="1:6" x14ac:dyDescent="0.25">
      <c r="A161"/>
      <c r="B161" s="61"/>
      <c r="C161" s="104"/>
      <c r="D161" s="143"/>
      <c r="E161" s="143"/>
      <c r="F161" s="201"/>
    </row>
    <row r="162" spans="1:6" x14ac:dyDescent="0.25">
      <c r="A162"/>
      <c r="B162" s="61"/>
      <c r="C162" s="104"/>
      <c r="D162" s="143"/>
      <c r="E162" s="143"/>
      <c r="F162" s="201"/>
    </row>
    <row r="163" spans="1:6" x14ac:dyDescent="0.25">
      <c r="A163"/>
      <c r="B163" s="61"/>
      <c r="C163" s="104"/>
      <c r="D163" s="143"/>
      <c r="E163" s="143"/>
      <c r="F163" s="201"/>
    </row>
    <row r="164" spans="1:6" x14ac:dyDescent="0.25">
      <c r="A164"/>
      <c r="B164" s="61"/>
      <c r="C164" s="104"/>
      <c r="D164" s="143"/>
      <c r="E164" s="143"/>
      <c r="F164" s="201"/>
    </row>
    <row r="165" spans="1:6" x14ac:dyDescent="0.25">
      <c r="A165"/>
      <c r="B165" s="61"/>
      <c r="C165" s="104"/>
      <c r="D165" s="143"/>
      <c r="E165" s="143"/>
      <c r="F165" s="201"/>
    </row>
    <row r="166" spans="1:6" x14ac:dyDescent="0.25">
      <c r="A166"/>
      <c r="B166" s="61"/>
      <c r="C166" s="104"/>
      <c r="D166" s="143"/>
      <c r="E166" s="143"/>
      <c r="F166" s="201"/>
    </row>
    <row r="167" spans="1:6" x14ac:dyDescent="0.25">
      <c r="A167"/>
      <c r="B167" s="61"/>
      <c r="C167" s="104"/>
      <c r="D167" s="143"/>
      <c r="E167" s="143"/>
      <c r="F167" s="201"/>
    </row>
    <row r="168" spans="1:6" x14ac:dyDescent="0.25">
      <c r="A168"/>
      <c r="B168" s="61"/>
      <c r="C168" s="104"/>
      <c r="D168" s="143"/>
      <c r="E168" s="143"/>
      <c r="F168" s="201"/>
    </row>
    <row r="169" spans="1:6" x14ac:dyDescent="0.25">
      <c r="A169"/>
      <c r="B169" s="61"/>
      <c r="C169" s="104"/>
      <c r="D169" s="143"/>
      <c r="E169" s="143"/>
      <c r="F169" s="201"/>
    </row>
    <row r="170" spans="1:6" x14ac:dyDescent="0.25">
      <c r="A170"/>
      <c r="B170" s="61"/>
      <c r="C170" s="104"/>
      <c r="D170" s="143"/>
      <c r="E170" s="143"/>
      <c r="F170" s="201"/>
    </row>
    <row r="171" spans="1:6" x14ac:dyDescent="0.25">
      <c r="A171"/>
      <c r="B171" s="61"/>
      <c r="C171" s="104"/>
      <c r="D171" s="143"/>
      <c r="E171" s="143"/>
      <c r="F171" s="201"/>
    </row>
    <row r="172" spans="1:6" x14ac:dyDescent="0.25">
      <c r="A172"/>
      <c r="B172" s="61"/>
      <c r="C172" s="104"/>
      <c r="D172" s="143"/>
      <c r="E172" s="143"/>
      <c r="F172" s="201"/>
    </row>
    <row r="173" spans="1:6" x14ac:dyDescent="0.25">
      <c r="A173"/>
      <c r="B173" s="61"/>
      <c r="C173" s="104"/>
      <c r="D173" s="143"/>
      <c r="E173" s="143"/>
      <c r="F173" s="201"/>
    </row>
    <row r="174" spans="1:6" x14ac:dyDescent="0.25">
      <c r="A174"/>
      <c r="B174" s="61"/>
      <c r="C174" s="104"/>
      <c r="D174" s="143"/>
      <c r="E174" s="143"/>
      <c r="F174" s="201"/>
    </row>
    <row r="175" spans="1:6" x14ac:dyDescent="0.25">
      <c r="A175"/>
      <c r="B175" s="61"/>
      <c r="C175" s="104"/>
      <c r="D175" s="143"/>
      <c r="E175" s="143"/>
      <c r="F175" s="201"/>
    </row>
    <row r="176" spans="1:6" x14ac:dyDescent="0.25">
      <c r="A176"/>
      <c r="B176" s="61"/>
      <c r="C176" s="104"/>
      <c r="D176" s="143"/>
      <c r="E176" s="143"/>
      <c r="F176" s="201"/>
    </row>
    <row r="177" spans="1:6" x14ac:dyDescent="0.25">
      <c r="A177"/>
      <c r="B177" s="61"/>
      <c r="C177" s="104"/>
      <c r="D177" s="143"/>
      <c r="E177" s="143"/>
      <c r="F177" s="201"/>
    </row>
    <row r="178" spans="1:6" x14ac:dyDescent="0.25">
      <c r="A178"/>
      <c r="B178" s="61"/>
      <c r="C178" s="104"/>
      <c r="D178" s="143"/>
      <c r="E178" s="143"/>
      <c r="F178" s="201"/>
    </row>
    <row r="179" spans="1:6" x14ac:dyDescent="0.25">
      <c r="A179"/>
      <c r="B179" s="61"/>
      <c r="C179" s="104"/>
      <c r="D179" s="143"/>
      <c r="E179" s="143"/>
      <c r="F179" s="201"/>
    </row>
    <row r="180" spans="1:6" x14ac:dyDescent="0.25">
      <c r="A180"/>
      <c r="B180" s="61"/>
      <c r="C180" s="104"/>
      <c r="D180" s="143"/>
      <c r="E180" s="143"/>
      <c r="F180" s="201"/>
    </row>
    <row r="181" spans="1:6" x14ac:dyDescent="0.25">
      <c r="A181"/>
      <c r="B181" s="61"/>
      <c r="C181" s="104"/>
      <c r="D181" s="143"/>
      <c r="E181" s="143"/>
      <c r="F181" s="201"/>
    </row>
    <row r="182" spans="1:6" x14ac:dyDescent="0.25">
      <c r="A182"/>
      <c r="B182" s="61"/>
      <c r="C182" s="104"/>
      <c r="D182" s="143"/>
      <c r="E182" s="143"/>
      <c r="F182" s="201"/>
    </row>
    <row r="183" spans="1:6" x14ac:dyDescent="0.25">
      <c r="A183"/>
      <c r="B183" s="61"/>
      <c r="C183" s="104"/>
      <c r="D183" s="143"/>
      <c r="E183" s="143"/>
      <c r="F183" s="201"/>
    </row>
    <row r="184" spans="1:6" x14ac:dyDescent="0.25">
      <c r="A184"/>
      <c r="B184" s="61"/>
      <c r="C184" s="104"/>
      <c r="D184" s="143"/>
      <c r="E184" s="143"/>
      <c r="F184" s="201"/>
    </row>
    <row r="185" spans="1:6" x14ac:dyDescent="0.25">
      <c r="A185"/>
      <c r="B185" s="61"/>
      <c r="C185" s="104"/>
      <c r="D185" s="143"/>
      <c r="E185" s="143"/>
      <c r="F185" s="201"/>
    </row>
    <row r="186" spans="1:6" x14ac:dyDescent="0.25">
      <c r="A186"/>
      <c r="B186" s="61"/>
      <c r="C186" s="104"/>
      <c r="D186" s="143"/>
      <c r="E186" s="143"/>
      <c r="F186" s="201"/>
    </row>
    <row r="187" spans="1:6" x14ac:dyDescent="0.25">
      <c r="A187"/>
      <c r="B187" s="61"/>
      <c r="C187" s="104"/>
      <c r="D187" s="143"/>
      <c r="E187" s="143"/>
      <c r="F187" s="201"/>
    </row>
    <row r="188" spans="1:6" x14ac:dyDescent="0.25">
      <c r="A188"/>
      <c r="B188" s="61"/>
      <c r="C188" s="104"/>
      <c r="D188" s="143"/>
      <c r="E188" s="143"/>
      <c r="F188" s="201"/>
    </row>
    <row r="189" spans="1:6" x14ac:dyDescent="0.25">
      <c r="A189"/>
      <c r="B189" s="61"/>
      <c r="C189" s="104"/>
      <c r="D189" s="143"/>
      <c r="E189" s="143"/>
      <c r="F189" s="201"/>
    </row>
    <row r="190" spans="1:6" x14ac:dyDescent="0.25">
      <c r="A190"/>
      <c r="B190" s="61"/>
      <c r="C190" s="104"/>
      <c r="D190" s="143"/>
      <c r="E190" s="143"/>
      <c r="F190" s="201"/>
    </row>
    <row r="191" spans="1:6" x14ac:dyDescent="0.25">
      <c r="A191"/>
      <c r="B191" s="61"/>
      <c r="C191" s="104"/>
      <c r="D191" s="143"/>
      <c r="E191" s="143"/>
    </row>
    <row r="192" spans="1:6" x14ac:dyDescent="0.25">
      <c r="A192"/>
      <c r="B192" s="61"/>
      <c r="C192" s="104"/>
      <c r="D192" s="143"/>
      <c r="E192" s="143"/>
    </row>
    <row r="193" spans="1:5" x14ac:dyDescent="0.25">
      <c r="A193"/>
      <c r="B193" s="61"/>
      <c r="C193" s="104"/>
      <c r="D193" s="143"/>
      <c r="E193" s="143"/>
    </row>
    <row r="194" spans="1:5" x14ac:dyDescent="0.25">
      <c r="A194"/>
      <c r="B194" s="61"/>
      <c r="C194" s="104"/>
      <c r="D194" s="143"/>
      <c r="E194" s="143"/>
    </row>
    <row r="195" spans="1:5" x14ac:dyDescent="0.25">
      <c r="A195"/>
      <c r="B195" s="61"/>
      <c r="C195" s="104"/>
      <c r="D195" s="143"/>
      <c r="E195" s="143"/>
    </row>
    <row r="196" spans="1:5" x14ac:dyDescent="0.25">
      <c r="A196"/>
      <c r="B196" s="61"/>
      <c r="C196" s="104"/>
      <c r="D196" s="143"/>
      <c r="E196" s="143"/>
    </row>
    <row r="197" spans="1:5" x14ac:dyDescent="0.25">
      <c r="A197"/>
      <c r="B197" s="61"/>
      <c r="C197" s="104"/>
      <c r="D197" s="143"/>
      <c r="E197" s="143"/>
    </row>
    <row r="198" spans="1:5" x14ac:dyDescent="0.25">
      <c r="A198"/>
      <c r="B198" s="61"/>
      <c r="C198" s="104"/>
      <c r="D198" s="143"/>
      <c r="E198" s="143"/>
    </row>
    <row r="199" spans="1:5" x14ac:dyDescent="0.25">
      <c r="A199"/>
      <c r="B199" s="61"/>
      <c r="C199" s="104"/>
      <c r="D199" s="143"/>
      <c r="E199" s="143"/>
    </row>
    <row r="200" spans="1:5" x14ac:dyDescent="0.25">
      <c r="A200"/>
      <c r="B200" s="61"/>
      <c r="C200" s="104"/>
      <c r="D200" s="143"/>
      <c r="E200" s="143"/>
    </row>
    <row r="201" spans="1:5" x14ac:dyDescent="0.25">
      <c r="A201"/>
      <c r="B201" s="61"/>
      <c r="C201" s="104"/>
      <c r="D201" s="143"/>
      <c r="E201" s="143"/>
    </row>
    <row r="202" spans="1:5" x14ac:dyDescent="0.25">
      <c r="A202"/>
      <c r="B202" s="61"/>
      <c r="C202" s="104"/>
      <c r="D202" s="143"/>
      <c r="E202" s="143"/>
    </row>
    <row r="203" spans="1:5" x14ac:dyDescent="0.25">
      <c r="A203"/>
      <c r="B203" s="61"/>
      <c r="C203" s="104"/>
      <c r="D203" s="143"/>
      <c r="E203" s="143"/>
    </row>
    <row r="204" spans="1:5" x14ac:dyDescent="0.25">
      <c r="A204"/>
      <c r="B204" s="61"/>
      <c r="C204" s="104"/>
      <c r="D204" s="143"/>
      <c r="E204" s="143"/>
    </row>
    <row r="205" spans="1:5" x14ac:dyDescent="0.25">
      <c r="A205"/>
      <c r="B205" s="61"/>
      <c r="C205" s="104"/>
      <c r="D205" s="143"/>
      <c r="E205" s="143"/>
    </row>
    <row r="206" spans="1:5" x14ac:dyDescent="0.25">
      <c r="A206"/>
      <c r="B206" s="61"/>
      <c r="C206" s="104"/>
      <c r="D206" s="143"/>
      <c r="E206" s="143"/>
    </row>
    <row r="207" spans="1:5" x14ac:dyDescent="0.25">
      <c r="A207"/>
      <c r="B207" s="61"/>
      <c r="C207" s="104"/>
      <c r="D207" s="143"/>
      <c r="E207" s="143"/>
    </row>
    <row r="208" spans="1:5" x14ac:dyDescent="0.25">
      <c r="A208"/>
      <c r="B208" s="61"/>
      <c r="C208" s="104"/>
      <c r="D208" s="143"/>
      <c r="E208" s="143"/>
    </row>
    <row r="209" spans="1:5" x14ac:dyDescent="0.25">
      <c r="A209"/>
      <c r="B209" s="61"/>
      <c r="C209" s="104"/>
      <c r="D209" s="143"/>
      <c r="E209" s="143"/>
    </row>
    <row r="210" spans="1:5" x14ac:dyDescent="0.25">
      <c r="A210"/>
      <c r="B210" s="61"/>
      <c r="C210" s="104"/>
      <c r="D210" s="143"/>
      <c r="E210" s="143"/>
    </row>
    <row r="211" spans="1:5" x14ac:dyDescent="0.25">
      <c r="A211"/>
      <c r="B211" s="61"/>
      <c r="C211" s="104"/>
      <c r="D211" s="143"/>
      <c r="E211" s="143"/>
    </row>
    <row r="212" spans="1:5" x14ac:dyDescent="0.25">
      <c r="A212"/>
      <c r="B212" s="61"/>
      <c r="C212" s="104"/>
      <c r="D212" s="143"/>
      <c r="E212" s="143"/>
    </row>
    <row r="213" spans="1:5" x14ac:dyDescent="0.25">
      <c r="A213"/>
      <c r="B213" s="61"/>
      <c r="C213" s="104"/>
      <c r="D213" s="143"/>
      <c r="E213" s="143"/>
    </row>
    <row r="214" spans="1:5" x14ac:dyDescent="0.25">
      <c r="A214"/>
      <c r="B214" s="61"/>
      <c r="C214" s="104"/>
      <c r="D214" s="143"/>
      <c r="E214" s="143"/>
    </row>
    <row r="215" spans="1:5" x14ac:dyDescent="0.25">
      <c r="A215"/>
      <c r="B215" s="61"/>
      <c r="C215" s="104"/>
      <c r="D215" s="143"/>
      <c r="E215" s="143"/>
    </row>
    <row r="216" spans="1:5" x14ac:dyDescent="0.25">
      <c r="A216"/>
      <c r="B216" s="61"/>
      <c r="C216" s="104"/>
      <c r="D216" s="143"/>
      <c r="E216" s="143"/>
    </row>
    <row r="217" spans="1:5" x14ac:dyDescent="0.25">
      <c r="A217"/>
      <c r="B217" s="61"/>
      <c r="C217" s="104"/>
      <c r="D217" s="143"/>
      <c r="E217" s="143"/>
    </row>
    <row r="218" spans="1:5" x14ac:dyDescent="0.25">
      <c r="A218"/>
      <c r="B218" s="61"/>
      <c r="C218" s="104"/>
      <c r="D218" s="143"/>
      <c r="E218" s="143"/>
    </row>
    <row r="219" spans="1:5" x14ac:dyDescent="0.25">
      <c r="A219"/>
      <c r="B219" s="61"/>
      <c r="C219" s="104"/>
      <c r="D219" s="143"/>
      <c r="E219" s="143"/>
    </row>
    <row r="220" spans="1:5" x14ac:dyDescent="0.25">
      <c r="A220"/>
      <c r="B220" s="61"/>
      <c r="C220" s="104"/>
      <c r="D220" s="143"/>
      <c r="E220" s="143"/>
    </row>
    <row r="221" spans="1:5" x14ac:dyDescent="0.25">
      <c r="A221"/>
      <c r="B221" s="61"/>
      <c r="C221" s="104"/>
      <c r="D221" s="143"/>
      <c r="E221" s="143"/>
    </row>
    <row r="222" spans="1:5" x14ac:dyDescent="0.25">
      <c r="A222"/>
      <c r="B222" s="61"/>
      <c r="C222" s="104"/>
      <c r="D222" s="143"/>
      <c r="E222" s="143"/>
    </row>
    <row r="223" spans="1:5" x14ac:dyDescent="0.25">
      <c r="A223"/>
      <c r="B223" s="61"/>
      <c r="C223" s="104"/>
      <c r="D223" s="143"/>
      <c r="E223" s="143"/>
    </row>
    <row r="224" spans="1:5" x14ac:dyDescent="0.25">
      <c r="A224"/>
      <c r="B224" s="61"/>
      <c r="C224" s="104"/>
      <c r="D224" s="143"/>
      <c r="E224" s="143"/>
    </row>
    <row r="225" spans="1:5" x14ac:dyDescent="0.25">
      <c r="A225"/>
      <c r="B225" s="61"/>
      <c r="C225" s="104"/>
      <c r="D225" s="143"/>
      <c r="E225" s="143"/>
    </row>
    <row r="226" spans="1:5" x14ac:dyDescent="0.25">
      <c r="A226"/>
      <c r="B226" s="61"/>
      <c r="C226" s="104"/>
      <c r="D226" s="143"/>
      <c r="E226" s="143"/>
    </row>
    <row r="227" spans="1:5" x14ac:dyDescent="0.25">
      <c r="A227"/>
      <c r="B227" s="61"/>
      <c r="C227" s="104"/>
      <c r="D227" s="143"/>
      <c r="E227" s="143"/>
    </row>
    <row r="228" spans="1:5" x14ac:dyDescent="0.25">
      <c r="A228"/>
      <c r="B228" s="61"/>
      <c r="C228" s="104"/>
      <c r="D228" s="143"/>
      <c r="E228" s="143"/>
    </row>
  </sheetData>
  <mergeCells count="2">
    <mergeCell ref="B1:E1"/>
    <mergeCell ref="G1:H1"/>
  </mergeCells>
  <pageMargins left="0.23622047244094491" right="0.23622047244094491" top="0.74803149606299213" bottom="0.74803149606299213" header="0.31496062992125984" footer="0.31496062992125984"/>
  <pageSetup paperSize="9" scale="87" orientation="landscape" verticalDpi="300" r:id="rId1"/>
  <headerFooter alignWithMargins="0">
    <oddFooter>&amp;L&amp;"Times New Roman,Standard"&amp;9&amp;K01+000July 2019
&amp;F&amp;R&amp;"Times New Roman,Standard"&amp;9&amp;P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5"/>
  <sheetViews>
    <sheetView zoomScaleNormal="100" workbookViewId="0">
      <selection activeCell="C19" sqref="C19"/>
    </sheetView>
  </sheetViews>
  <sheetFormatPr defaultColWidth="9.109375" defaultRowHeight="14.4" x14ac:dyDescent="0.3"/>
  <cols>
    <col min="1" max="1" width="25.33203125" style="3" customWidth="1"/>
    <col min="2" max="2" width="47.6640625" style="3" customWidth="1"/>
    <col min="3" max="3" width="12" style="3" customWidth="1"/>
    <col min="4" max="4" width="12.33203125" style="3" customWidth="1"/>
    <col min="5" max="16384" width="9.109375" style="3"/>
  </cols>
  <sheetData>
    <row r="1" spans="1:5" ht="16.2" x14ac:dyDescent="0.3">
      <c r="A1" s="7" t="s">
        <v>80</v>
      </c>
      <c r="B1" s="8"/>
      <c r="C1" s="8"/>
      <c r="D1" s="8"/>
      <c r="E1" s="2"/>
    </row>
    <row r="2" spans="1:5" ht="15" thickBot="1" x14ac:dyDescent="0.35">
      <c r="A2" s="9"/>
      <c r="B2" s="8"/>
      <c r="C2" s="8"/>
      <c r="D2" s="8"/>
      <c r="E2" s="2"/>
    </row>
    <row r="3" spans="1:5" x14ac:dyDescent="0.3">
      <c r="A3" s="10"/>
      <c r="B3" s="11"/>
      <c r="C3" s="12" t="s">
        <v>6</v>
      </c>
      <c r="D3" s="13" t="s">
        <v>7</v>
      </c>
      <c r="E3" s="2"/>
    </row>
    <row r="4" spans="1:5" ht="45.75" customHeight="1" thickBot="1" x14ac:dyDescent="0.35">
      <c r="A4" s="14"/>
      <c r="B4" s="15"/>
      <c r="C4" s="16" t="s">
        <v>41</v>
      </c>
      <c r="D4" s="17" t="s">
        <v>8</v>
      </c>
      <c r="E4" s="2"/>
    </row>
    <row r="5" spans="1:5" ht="15" thickBot="1" x14ac:dyDescent="0.35">
      <c r="A5" s="46" t="s">
        <v>43</v>
      </c>
      <c r="B5" s="45"/>
      <c r="C5" s="20"/>
      <c r="D5" s="21"/>
      <c r="E5" s="5"/>
    </row>
    <row r="6" spans="1:5" ht="15" thickBot="1" x14ac:dyDescent="0.35">
      <c r="A6" s="22"/>
      <c r="B6" s="15"/>
      <c r="C6" s="20"/>
      <c r="D6" s="21"/>
      <c r="E6" s="2"/>
    </row>
    <row r="7" spans="1:5" ht="15" thickBot="1" x14ac:dyDescent="0.35">
      <c r="A7" s="23" t="s">
        <v>42</v>
      </c>
      <c r="B7" s="15"/>
      <c r="C7" s="32">
        <f>+'1. Budget_300000 EUR_EU4Culture'!E101</f>
        <v>304350</v>
      </c>
      <c r="D7" s="21"/>
      <c r="E7" s="2"/>
    </row>
    <row r="8" spans="1:5" ht="15" thickBot="1" x14ac:dyDescent="0.35">
      <c r="A8" s="22"/>
      <c r="B8" s="15"/>
      <c r="C8" s="20"/>
      <c r="D8" s="21"/>
      <c r="E8" s="2"/>
    </row>
    <row r="9" spans="1:5" ht="15" thickBot="1" x14ac:dyDescent="0.35">
      <c r="A9" s="22" t="s">
        <v>79</v>
      </c>
      <c r="B9" s="15"/>
      <c r="C9" s="32">
        <f>'2. Budget_Co financing'!E39</f>
        <v>0</v>
      </c>
      <c r="D9" s="21"/>
      <c r="E9" s="2"/>
    </row>
    <row r="10" spans="1:5" x14ac:dyDescent="0.3">
      <c r="A10" s="22" t="s">
        <v>45</v>
      </c>
      <c r="B10" s="25"/>
      <c r="C10" s="20"/>
      <c r="D10" s="21"/>
      <c r="E10" s="4"/>
    </row>
    <row r="11" spans="1:5" x14ac:dyDescent="0.3">
      <c r="A11" s="26" t="s">
        <v>9</v>
      </c>
      <c r="B11" s="47" t="s">
        <v>47</v>
      </c>
      <c r="C11" s="20"/>
      <c r="D11" s="21"/>
      <c r="E11" s="4"/>
    </row>
    <row r="12" spans="1:5" x14ac:dyDescent="0.3">
      <c r="A12" s="27"/>
      <c r="B12" s="28"/>
      <c r="C12" s="24"/>
      <c r="D12" s="21"/>
      <c r="E12" s="4"/>
    </row>
    <row r="13" spans="1:5" x14ac:dyDescent="0.3">
      <c r="A13" s="27"/>
      <c r="B13" s="28"/>
      <c r="C13" s="24"/>
      <c r="D13" s="21"/>
      <c r="E13" s="4"/>
    </row>
    <row r="14" spans="1:5" x14ac:dyDescent="0.3">
      <c r="A14" s="27"/>
      <c r="B14" s="28"/>
      <c r="C14" s="24"/>
      <c r="D14" s="21"/>
      <c r="E14" s="4"/>
    </row>
    <row r="15" spans="1:5" x14ac:dyDescent="0.3">
      <c r="A15" s="27"/>
      <c r="B15" s="28"/>
      <c r="C15" s="24"/>
      <c r="D15" s="21"/>
      <c r="E15" s="4"/>
    </row>
    <row r="16" spans="1:5" x14ac:dyDescent="0.3">
      <c r="A16" s="27"/>
      <c r="B16" s="28"/>
      <c r="C16" s="24"/>
      <c r="D16" s="21"/>
      <c r="E16" s="4"/>
    </row>
    <row r="17" spans="1:5" x14ac:dyDescent="0.3">
      <c r="A17" s="29"/>
      <c r="B17" s="28"/>
      <c r="C17" s="24"/>
      <c r="D17" s="21"/>
      <c r="E17" s="4"/>
    </row>
    <row r="18" spans="1:5" x14ac:dyDescent="0.3">
      <c r="A18" s="22"/>
      <c r="B18" s="15"/>
      <c r="C18" s="20"/>
      <c r="D18" s="21"/>
      <c r="E18" s="4"/>
    </row>
    <row r="19" spans="1:5" x14ac:dyDescent="0.3">
      <c r="A19" s="30" t="s">
        <v>81</v>
      </c>
      <c r="B19" s="31"/>
      <c r="C19" s="24">
        <f>'1. Budget_300000 EUR_EU4Culture'!E100</f>
        <v>0</v>
      </c>
      <c r="D19" s="21"/>
      <c r="E19" s="4"/>
    </row>
    <row r="20" spans="1:5" x14ac:dyDescent="0.3">
      <c r="A20" s="30" t="s">
        <v>82</v>
      </c>
      <c r="B20" s="31"/>
      <c r="C20" s="24">
        <f>'1. Budget_300000 EUR_EU4Culture'!E98</f>
        <v>0</v>
      </c>
      <c r="D20" s="21"/>
      <c r="E20" s="4"/>
    </row>
    <row r="21" spans="1:5" ht="15" thickBot="1" x14ac:dyDescent="0.35">
      <c r="A21" s="22"/>
      <c r="B21" s="15"/>
      <c r="C21" s="20"/>
      <c r="D21" s="21"/>
      <c r="E21" s="4"/>
    </row>
    <row r="22" spans="1:5" ht="15" thickBot="1" x14ac:dyDescent="0.35">
      <c r="A22" s="22" t="s">
        <v>46</v>
      </c>
      <c r="B22" s="15"/>
      <c r="C22" s="32">
        <f>+C9+C7</f>
        <v>304350</v>
      </c>
      <c r="D22" s="21"/>
      <c r="E22" s="4"/>
    </row>
    <row r="23" spans="1:5" ht="15" thickBot="1" x14ac:dyDescent="0.35">
      <c r="A23" s="22"/>
      <c r="B23" s="15"/>
      <c r="C23" s="20"/>
      <c r="D23" s="21"/>
      <c r="E23" s="4"/>
    </row>
    <row r="24" spans="1:5" ht="15" thickBot="1" x14ac:dyDescent="0.35">
      <c r="A24" s="18" t="s">
        <v>32</v>
      </c>
      <c r="B24" s="19"/>
      <c r="C24" s="20"/>
      <c r="D24" s="21"/>
      <c r="E24" s="4"/>
    </row>
    <row r="25" spans="1:5" ht="15" thickBot="1" x14ac:dyDescent="0.35">
      <c r="A25" s="22"/>
      <c r="B25" s="15"/>
      <c r="C25" s="20"/>
      <c r="D25" s="21"/>
      <c r="E25" s="2"/>
    </row>
    <row r="26" spans="1:5" ht="15" thickBot="1" x14ac:dyDescent="0.35">
      <c r="A26" s="22" t="s">
        <v>83</v>
      </c>
      <c r="B26" s="33"/>
      <c r="C26" s="32">
        <f>+'1. Budget_300000 EUR_EU4Culture'!E99</f>
        <v>304350</v>
      </c>
      <c r="D26" s="21"/>
      <c r="E26" s="5"/>
    </row>
    <row r="27" spans="1:5" ht="15" thickBot="1" x14ac:dyDescent="0.35">
      <c r="A27" s="44" t="s">
        <v>84</v>
      </c>
      <c r="B27" s="15"/>
      <c r="C27" s="20"/>
      <c r="D27" s="149">
        <f>+C7/C26</f>
        <v>1</v>
      </c>
      <c r="E27" s="4"/>
    </row>
    <row r="28" spans="1:5" ht="15" thickTop="1" x14ac:dyDescent="0.3">
      <c r="A28" s="23"/>
      <c r="B28" s="15"/>
      <c r="C28" s="20"/>
      <c r="D28" s="21"/>
      <c r="E28" s="4"/>
    </row>
    <row r="29" spans="1:5" s="53" customFormat="1" x14ac:dyDescent="0.3">
      <c r="A29" s="48" t="s">
        <v>30</v>
      </c>
      <c r="B29" s="49"/>
      <c r="C29" s="50"/>
      <c r="D29" s="51"/>
      <c r="E29" s="52"/>
    </row>
    <row r="30" spans="1:5" s="53" customFormat="1" x14ac:dyDescent="0.3">
      <c r="A30" s="54" t="s">
        <v>85</v>
      </c>
      <c r="B30" s="55"/>
      <c r="C30" s="56"/>
      <c r="D30" s="51"/>
      <c r="E30" s="52"/>
    </row>
    <row r="31" spans="1:5" x14ac:dyDescent="0.3">
      <c r="A31" s="34"/>
      <c r="B31" s="35"/>
      <c r="C31" s="20"/>
      <c r="D31" s="21"/>
      <c r="E31" s="4"/>
    </row>
    <row r="32" spans="1:5" ht="15.6" thickBot="1" x14ac:dyDescent="0.35">
      <c r="A32" s="36" t="s">
        <v>86</v>
      </c>
      <c r="B32" s="35"/>
      <c r="C32" s="37">
        <f>+'1. Budget_300000 EUR_EU4Culture'!E101</f>
        <v>304350</v>
      </c>
      <c r="D32" s="21"/>
      <c r="E32" s="4"/>
    </row>
    <row r="33" spans="1:5" ht="15.6" thickTop="1" thickBot="1" x14ac:dyDescent="0.35">
      <c r="A33" s="43" t="s">
        <v>87</v>
      </c>
      <c r="B33" s="38"/>
      <c r="C33" s="20"/>
      <c r="D33" s="149">
        <f>+C7/C32</f>
        <v>1</v>
      </c>
      <c r="E33" s="4"/>
    </row>
    <row r="34" spans="1:5" ht="15.6" thickTop="1" thickBot="1" x14ac:dyDescent="0.35">
      <c r="A34" s="39"/>
      <c r="B34" s="40"/>
      <c r="C34" s="40"/>
      <c r="D34" s="41"/>
      <c r="E34" s="4"/>
    </row>
    <row r="35" spans="1:5" x14ac:dyDescent="0.3">
      <c r="A35" s="42"/>
      <c r="B35" s="42"/>
      <c r="C35" s="42"/>
      <c r="D35" s="42"/>
    </row>
  </sheetData>
  <phoneticPr fontId="9" type="noConversion"/>
  <pageMargins left="0.51181102362204722" right="0.43307086614173229" top="0.74803149606299213" bottom="0.74803149606299213" header="0.31496062992125984" footer="0.31496062992125984"/>
  <pageSetup orientation="portrait" r:id="rId1"/>
  <headerFooter alignWithMargins="0">
    <oddFooter>&amp;L&amp;"Times New Roman,Regular"&amp;K01+000July 2019&amp;"Arial,Regular"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B68F8D144C754A92F37D52C1AE33FC" ma:contentTypeVersion="11" ma:contentTypeDescription="Create a new document." ma:contentTypeScope="" ma:versionID="adc4cd2cb6c2f5d777b45ad0c68b8bf1">
  <xsd:schema xmlns:xsd="http://www.w3.org/2001/XMLSchema" xmlns:xs="http://www.w3.org/2001/XMLSchema" xmlns:p="http://schemas.microsoft.com/office/2006/metadata/properties" xmlns:ns2="418245ab-93b5-4d25-a0bd-d35418ac77da" targetNamespace="http://schemas.microsoft.com/office/2006/metadata/properties" ma:root="true" ma:fieldsID="1721a6fa32196a0416b6abbb6fb3bb16" ns2:_="">
    <xsd:import namespace="418245ab-93b5-4d25-a0bd-d35418ac77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8245ab-93b5-4d25-a0bd-d35418ac77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E1F8FA-297B-49DE-BDC7-062674E9E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8245ab-93b5-4d25-a0bd-d35418ac7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7BF506-4822-4304-B0F7-ABC33C13247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7A17C29-9953-4DC0-A019-0CEF04B8E1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Budget_300000 EUR_EU4Culture</vt:lpstr>
      <vt:lpstr>2. Budget_Co financing</vt:lpstr>
      <vt:lpstr>3.  Expected sources of funding</vt:lpstr>
      <vt:lpstr>'1. Budget_300000 EUR_EU4Culture'!Print_Area</vt:lpstr>
      <vt:lpstr>'2. Budget_Co financing'!Print_Area</vt:lpstr>
      <vt:lpstr>'3.  Expected sources of funding'!Print_Area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Margarita Muradyan</cp:lastModifiedBy>
  <cp:lastPrinted>2018-11-26T15:54:34Z</cp:lastPrinted>
  <dcterms:created xsi:type="dcterms:W3CDTF">2000-04-10T10:46:44Z</dcterms:created>
  <dcterms:modified xsi:type="dcterms:W3CDTF">2022-05-31T12:45:27Z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0x01010095B68F8D144C754A92F37D52C1AE33FC</vt:lpwstr>
  </property>
</Properties>
</file>